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drawings/drawing2.xml" ContentType="application/vnd.openxmlformats-officedocument.drawing+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吉田斉ファイル\20190701退避 dynabookR730\2019年 令和元年度\令和元年度 合同輸血療法委員会\令和元年度血液製剤使用適正化方策調査研究事業\20191121 本会議関連\本会議\2019年度 本会開催通知及び使用状況調査依頼文書について\調査様式\追加調査\"/>
    </mc:Choice>
  </mc:AlternateContent>
  <bookViews>
    <workbookView xWindow="-105" yWindow="-105" windowWidth="23250" windowHeight="12570"/>
  </bookViews>
  <sheets>
    <sheet name="CW調査様式（1）" sheetId="2" r:id="rId1"/>
    <sheet name="CW調査様式 (2)" sheetId="4" r:id="rId2"/>
    <sheet name="（参考）診療科リスト" sheetId="3" r:id="rId3"/>
  </sheets>
  <definedNames>
    <definedName name="_xlnm.Print_Area" localSheetId="2">'（参考）診療科リスト'!$A$1:$E$45</definedName>
    <definedName name="_xlnm.Print_Area" localSheetId="1">'CW調査様式 (2)'!$A$1:$L$35</definedName>
    <definedName name="_xlnm.Print_Area" localSheetId="0">'CW調査様式（1）'!$A$1:$L$60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35" i="4" l="1"/>
  <c r="O31" i="4"/>
  <c r="O27" i="4"/>
  <c r="Q15" i="4"/>
  <c r="P15" i="4"/>
  <c r="O15" i="4"/>
  <c r="V19" i="4"/>
  <c r="U19" i="4"/>
  <c r="T19" i="4"/>
  <c r="S19" i="4"/>
  <c r="R19" i="4"/>
  <c r="Q19" i="4"/>
  <c r="P19" i="4"/>
  <c r="O19" i="4"/>
  <c r="P11" i="4"/>
  <c r="O11" i="4"/>
  <c r="Q7" i="4"/>
  <c r="P7" i="4"/>
  <c r="O7" i="4"/>
  <c r="X19" i="4"/>
  <c r="W19" i="4"/>
  <c r="V56" i="2"/>
  <c r="U56" i="2"/>
  <c r="T56" i="2"/>
  <c r="S56" i="2"/>
  <c r="R56" i="2"/>
  <c r="Q56" i="2"/>
  <c r="P56" i="2"/>
  <c r="O56" i="2"/>
  <c r="W56" i="2"/>
  <c r="AB48" i="2"/>
  <c r="AA48" i="2"/>
  <c r="Z48" i="2"/>
  <c r="Y48" i="2"/>
  <c r="X48" i="2"/>
  <c r="W48" i="2"/>
  <c r="V48" i="2"/>
  <c r="U48" i="2"/>
  <c r="T48" i="2"/>
  <c r="S48" i="2"/>
  <c r="R48" i="2"/>
  <c r="Q48" i="2"/>
  <c r="P48" i="2"/>
  <c r="O48" i="2"/>
  <c r="Y44" i="2"/>
  <c r="X44" i="2"/>
  <c r="W44" i="2"/>
  <c r="V44" i="2"/>
  <c r="U44" i="2"/>
  <c r="T44" i="2"/>
  <c r="S44" i="2"/>
  <c r="R44" i="2"/>
  <c r="Q44" i="2"/>
  <c r="P44" i="2"/>
  <c r="O44" i="2"/>
  <c r="Y41" i="2"/>
  <c r="X41" i="2"/>
  <c r="W41" i="2"/>
  <c r="V41" i="2"/>
  <c r="U41" i="2"/>
  <c r="T41" i="2"/>
  <c r="S41" i="2"/>
  <c r="R41" i="2"/>
  <c r="Q41" i="2"/>
  <c r="P41" i="2"/>
  <c r="O41" i="2"/>
  <c r="Y38" i="2"/>
  <c r="X38" i="2"/>
  <c r="W38" i="2"/>
  <c r="V38" i="2"/>
  <c r="U38" i="2"/>
  <c r="T38" i="2"/>
  <c r="S38" i="2"/>
  <c r="R38" i="2"/>
  <c r="Q38" i="2"/>
  <c r="P38" i="2"/>
  <c r="O38" i="2"/>
  <c r="Y35" i="2"/>
  <c r="X35" i="2"/>
  <c r="W35" i="2"/>
  <c r="V35" i="2"/>
  <c r="U35" i="2"/>
  <c r="T35" i="2"/>
  <c r="S35" i="2"/>
  <c r="R35" i="2"/>
  <c r="Q35" i="2"/>
  <c r="P35" i="2"/>
  <c r="O35" i="2"/>
  <c r="Y32" i="2"/>
  <c r="X32" i="2"/>
  <c r="W32" i="2"/>
  <c r="V32" i="2"/>
  <c r="U32" i="2"/>
  <c r="T32" i="2"/>
  <c r="S32" i="2"/>
  <c r="R32" i="2"/>
  <c r="Q32" i="2"/>
  <c r="P32" i="2"/>
  <c r="O32" i="2"/>
  <c r="O16" i="4" l="1"/>
  <c r="O8" i="4"/>
  <c r="O12" i="4"/>
  <c r="O42" i="2"/>
  <c r="O39" i="2"/>
  <c r="O45" i="2"/>
  <c r="O36" i="2"/>
  <c r="O33" i="2"/>
  <c r="Y29" i="2"/>
  <c r="X29" i="2"/>
  <c r="W29" i="2"/>
  <c r="V29" i="2"/>
  <c r="U29" i="2"/>
  <c r="T29" i="2"/>
  <c r="S29" i="2"/>
  <c r="R29" i="2"/>
  <c r="Q29" i="2"/>
  <c r="P29" i="2"/>
  <c r="O29" i="2"/>
  <c r="Z26" i="2"/>
  <c r="Y26" i="2"/>
  <c r="X26" i="2"/>
  <c r="W26" i="2"/>
  <c r="V26" i="2"/>
  <c r="U26" i="2"/>
  <c r="T26" i="2"/>
  <c r="S26" i="2"/>
  <c r="R26" i="2"/>
  <c r="Q26" i="2"/>
  <c r="P26" i="2"/>
  <c r="O26" i="2"/>
  <c r="Y23" i="2"/>
  <c r="X23" i="2"/>
  <c r="W23" i="2"/>
  <c r="V23" i="2"/>
  <c r="U23" i="2"/>
  <c r="T23" i="2"/>
  <c r="S23" i="2"/>
  <c r="R23" i="2"/>
  <c r="Q23" i="2"/>
  <c r="P23" i="2"/>
  <c r="O23" i="2"/>
  <c r="Z23" i="2"/>
  <c r="O16" i="2"/>
  <c r="O30" i="2" l="1"/>
  <c r="O27" i="2"/>
  <c r="O24" i="2"/>
  <c r="T16" i="2"/>
  <c r="S16" i="2"/>
  <c r="R16" i="2"/>
  <c r="Q16" i="2"/>
  <c r="P16" i="2"/>
  <c r="O17" i="2" l="1"/>
</calcChain>
</file>

<file path=xl/sharedStrings.xml><?xml version="1.0" encoding="utf-8"?>
<sst xmlns="http://schemas.openxmlformats.org/spreadsheetml/2006/main" count="339" uniqueCount="220">
  <si>
    <t>患者側の理解不足</t>
    <phoneticPr fontId="1"/>
  </si>
  <si>
    <t>医療者側の理解不足</t>
    <phoneticPr fontId="1"/>
  </si>
  <si>
    <t>人手，時間のリソース不足</t>
    <rPh sb="0" eb="2">
      <t>ヒトデ</t>
    </rPh>
    <rPh sb="3" eb="5">
      <t>ジカン</t>
    </rPh>
    <rPh sb="10" eb="12">
      <t>フソク</t>
    </rPh>
    <phoneticPr fontId="1"/>
  </si>
  <si>
    <t>出来高制の診療報酬</t>
    <rPh sb="0" eb="3">
      <t>デキダカ</t>
    </rPh>
    <rPh sb="3" eb="4">
      <t>セイ</t>
    </rPh>
    <rPh sb="5" eb="7">
      <t>シンリョウ</t>
    </rPh>
    <rPh sb="7" eb="9">
      <t>ホウシュウ</t>
    </rPh>
    <phoneticPr fontId="1"/>
  </si>
  <si>
    <t>薬などの保険適応の制限</t>
    <rPh sb="0" eb="1">
      <t>クスリ</t>
    </rPh>
    <rPh sb="4" eb="6">
      <t>ホケン</t>
    </rPh>
    <rPh sb="6" eb="8">
      <t>テキオウ</t>
    </rPh>
    <rPh sb="9" eb="11">
      <t>セイゲン</t>
    </rPh>
    <phoneticPr fontId="1"/>
  </si>
  <si>
    <t>無料・低額の患者負担（生活保護，小児医療費助成など）</t>
    <rPh sb="0" eb="2">
      <t>ムリョウ</t>
    </rPh>
    <rPh sb="3" eb="5">
      <t>テイガク</t>
    </rPh>
    <rPh sb="6" eb="8">
      <t>カンジャ</t>
    </rPh>
    <rPh sb="8" eb="10">
      <t>フタン</t>
    </rPh>
    <rPh sb="11" eb="13">
      <t>セイカツ</t>
    </rPh>
    <rPh sb="13" eb="15">
      <t>ホゴ</t>
    </rPh>
    <rPh sb="16" eb="18">
      <t>ショウニ</t>
    </rPh>
    <rPh sb="18" eb="20">
      <t>イリョウ</t>
    </rPh>
    <rPh sb="20" eb="21">
      <t>ヒ</t>
    </rPh>
    <rPh sb="21" eb="23">
      <t>ジョセイ</t>
    </rPh>
    <phoneticPr fontId="1"/>
  </si>
  <si>
    <t>診療ガイドラインの不備</t>
    <rPh sb="0" eb="2">
      <t>シンリョウ</t>
    </rPh>
    <rPh sb="9" eb="11">
      <t>フビ</t>
    </rPh>
    <phoneticPr fontId="1"/>
  </si>
  <si>
    <t>医療訴訟への備え</t>
    <rPh sb="0" eb="2">
      <t>イリョウ</t>
    </rPh>
    <rPh sb="2" eb="4">
      <t>ソショウ</t>
    </rPh>
    <rPh sb="6" eb="7">
      <t>ソナ</t>
    </rPh>
    <phoneticPr fontId="1"/>
  </si>
  <si>
    <t>その他</t>
    <rPh sb="2" eb="3">
      <t>タ</t>
    </rPh>
    <phoneticPr fontId="1"/>
  </si>
  <si>
    <t>同僚からの圧力</t>
    <phoneticPr fontId="1"/>
  </si>
  <si>
    <t>本ファイルの回答先（問い合わせ先）：ph00118@akita.bc.jrc.or.jp</t>
    <rPh sb="10" eb="11">
      <t>ト</t>
    </rPh>
    <rPh sb="12" eb="13">
      <t>ア</t>
    </rPh>
    <rPh sb="15" eb="16">
      <t>サキ</t>
    </rPh>
    <phoneticPr fontId="1"/>
  </si>
  <si>
    <t>医療機関の名称</t>
    <rPh sb="0" eb="2">
      <t>イリョウ</t>
    </rPh>
    <rPh sb="2" eb="4">
      <t>キカン</t>
    </rPh>
    <rPh sb="5" eb="7">
      <t>メイショウ</t>
    </rPh>
    <phoneticPr fontId="5"/>
  </si>
  <si>
    <t>記　入　者</t>
    <rPh sb="0" eb="1">
      <t>キ</t>
    </rPh>
    <rPh sb="2" eb="3">
      <t>ニュウ</t>
    </rPh>
    <rPh sb="4" eb="5">
      <t>シャ</t>
    </rPh>
    <phoneticPr fontId="5"/>
  </si>
  <si>
    <t>職種</t>
    <rPh sb="0" eb="2">
      <t>ショクシュ</t>
    </rPh>
    <phoneticPr fontId="5"/>
  </si>
  <si>
    <t>連絡先
電　話</t>
    <rPh sb="4" eb="5">
      <t>デン</t>
    </rPh>
    <rPh sb="6" eb="7">
      <t>ハナシ</t>
    </rPh>
    <phoneticPr fontId="5"/>
  </si>
  <si>
    <t xml:space="preserve">診療科 </t>
  </si>
  <si>
    <t xml:space="preserve">厚労省コード </t>
  </si>
  <si>
    <t xml:space="preserve">診療科目 </t>
  </si>
  <si>
    <t xml:space="preserve">(1) 心臓血管外科 </t>
  </si>
  <si>
    <t>心臓血管外科</t>
  </si>
  <si>
    <t xml:space="preserve"> </t>
  </si>
  <si>
    <t xml:space="preserve">(2) 消化器外科 </t>
  </si>
  <si>
    <t>肛門科</t>
  </si>
  <si>
    <t>消化器外科</t>
  </si>
  <si>
    <t>肝胆膵外科</t>
  </si>
  <si>
    <t>大腸肛門科</t>
  </si>
  <si>
    <t xml:space="preserve">(3) 脳神経外科 </t>
  </si>
  <si>
    <t>脳神経外科</t>
  </si>
  <si>
    <t>脳卒中科</t>
  </si>
  <si>
    <t xml:space="preserve">(4) 呼吸器外科 </t>
  </si>
  <si>
    <t>呼吸器外科</t>
  </si>
  <si>
    <t>気管食道科</t>
  </si>
  <si>
    <t xml:space="preserve">(5) 整形外科 </t>
  </si>
  <si>
    <t>整形外科</t>
  </si>
  <si>
    <t>リハ科</t>
  </si>
  <si>
    <t xml:space="preserve">(6) 産婦人科 </t>
  </si>
  <si>
    <t>産婦人科</t>
  </si>
  <si>
    <t>産科</t>
  </si>
  <si>
    <t>婦人科</t>
  </si>
  <si>
    <t>不妊内分泌科</t>
  </si>
  <si>
    <t xml:space="preserve">(7) 皮膚科・形成外科 </t>
  </si>
  <si>
    <t>皮膚科</t>
  </si>
  <si>
    <t>形成外科</t>
  </si>
  <si>
    <t>美容外科</t>
  </si>
  <si>
    <t xml:space="preserve">(8) 泌尿器科 </t>
  </si>
  <si>
    <t>泌尿器科</t>
  </si>
  <si>
    <t>性病科</t>
  </si>
  <si>
    <t>皮膚泌尿器科</t>
  </si>
  <si>
    <t xml:space="preserve">(9) その他の外科 </t>
  </si>
  <si>
    <t>外科</t>
  </si>
  <si>
    <t>耳鼻咽喉科</t>
  </si>
  <si>
    <t>眼科</t>
  </si>
  <si>
    <t>眼形成眼窩外科</t>
  </si>
  <si>
    <t>麻酔科</t>
  </si>
  <si>
    <t>乳腺甲状腺外科</t>
  </si>
  <si>
    <t xml:space="preserve">(10) 血液内科 </t>
  </si>
  <si>
    <t>血液科</t>
  </si>
  <si>
    <t>血液内科</t>
  </si>
  <si>
    <t>血液腫瘍内科</t>
  </si>
  <si>
    <t xml:space="preserve">(11) 循環器内科 </t>
  </si>
  <si>
    <t>循環器科</t>
  </si>
  <si>
    <t>循環器内科</t>
  </si>
  <si>
    <t xml:space="preserve">(12) 消化器内科 </t>
  </si>
  <si>
    <t>消化器科</t>
  </si>
  <si>
    <t>胃腸科</t>
  </si>
  <si>
    <t>消化器内科</t>
  </si>
  <si>
    <t xml:space="preserve">(13) 呼吸器内科 </t>
  </si>
  <si>
    <t>呼吸器科</t>
  </si>
  <si>
    <t>呼吸器内科</t>
  </si>
  <si>
    <t xml:space="preserve">(14) 腎臓内科 </t>
  </si>
  <si>
    <t>腎臓内科</t>
  </si>
  <si>
    <t>血液透析科</t>
  </si>
  <si>
    <t>腎不全科</t>
  </si>
  <si>
    <t>腎移植科</t>
  </si>
  <si>
    <t xml:space="preserve">(15) 神経内科 </t>
  </si>
  <si>
    <t>神経科</t>
  </si>
  <si>
    <t>神経内科</t>
  </si>
  <si>
    <t xml:space="preserve">(16) 膠原病リウマチ科 </t>
  </si>
  <si>
    <t>アレルギー科</t>
  </si>
  <si>
    <t>リウマチ科</t>
  </si>
  <si>
    <t>膠原病リウマチ科</t>
  </si>
  <si>
    <t xml:space="preserve">(17) 内分泌代謝科 </t>
  </si>
  <si>
    <t>糖尿病科</t>
  </si>
  <si>
    <t>代謝内科</t>
  </si>
  <si>
    <t>内分泌内科</t>
  </si>
  <si>
    <t>糖尿内科</t>
  </si>
  <si>
    <t>内分泌リウマチ科</t>
  </si>
  <si>
    <t>内分泌代謝科</t>
  </si>
  <si>
    <t xml:space="preserve">(18) その他の内科 </t>
  </si>
  <si>
    <t>内科</t>
  </si>
  <si>
    <t>放射線科</t>
  </si>
  <si>
    <t xml:space="preserve">(19) 精神科・心療内科 </t>
  </si>
  <si>
    <t>精神科</t>
  </si>
  <si>
    <t>精神神経科</t>
  </si>
  <si>
    <t>心療内科</t>
  </si>
  <si>
    <t xml:space="preserve">(20) 小児科 </t>
  </si>
  <si>
    <t>小児科</t>
  </si>
  <si>
    <t>小児外科</t>
  </si>
  <si>
    <t>新生児科</t>
  </si>
  <si>
    <t>小児循環器科</t>
  </si>
  <si>
    <t xml:space="preserve">(21) 腫瘍治療科 </t>
  </si>
  <si>
    <t>腫瘍治療科</t>
  </si>
  <si>
    <t xml:space="preserve">(22) 救急科 </t>
  </si>
  <si>
    <t>救急医学科</t>
  </si>
  <si>
    <t xml:space="preserve">(23) 歯科・口腔外科 </t>
  </si>
  <si>
    <t>歯科</t>
  </si>
  <si>
    <t>歯科口腔外科</t>
  </si>
  <si>
    <t>小児歯科</t>
  </si>
  <si>
    <t>歯科矯正科</t>
  </si>
  <si>
    <t xml:space="preserve">(24) その他の診療科 </t>
  </si>
  <si>
    <t>総合治療科</t>
  </si>
  <si>
    <t>緩和ケア科</t>
  </si>
  <si>
    <t>診療科分類は厚労省診療科コードを用いて便宜上 24 種類に分けました。診療科が一致しない場合でも、</t>
    <phoneticPr fontId="1"/>
  </si>
  <si>
    <t xml:space="preserve">診療内容の近い診療科を左端の診療科(1)～(24)から選択してください。 </t>
    <phoneticPr fontId="1"/>
  </si>
  <si>
    <t xml:space="preserve">この分類は平成 30 年度「DPC 導入の影響評価に係る調査」実施説明資料の診療科コードを利用したものです。 </t>
  </si>
  <si>
    <t>（　　　　）</t>
    <phoneticPr fontId="5"/>
  </si>
  <si>
    <t>医療過誤が心配</t>
    <rPh sb="5" eb="7">
      <t>シンパイ</t>
    </rPh>
    <phoneticPr fontId="1"/>
  </si>
  <si>
    <t>患者の圧力または要求</t>
    <phoneticPr fontId="1"/>
  </si>
  <si>
    <t>以前の検査結果入手が困難</t>
    <rPh sb="3" eb="5">
      <t>ケンサ</t>
    </rPh>
    <rPh sb="5" eb="7">
      <t>ケッカ</t>
    </rPh>
    <rPh sb="7" eb="9">
      <t>ニュウシュ</t>
    </rPh>
    <phoneticPr fontId="1"/>
  </si>
  <si>
    <t>適応がボーダーライン上にある</t>
    <rPh sb="0" eb="2">
      <t>テキオウ</t>
    </rPh>
    <rPh sb="10" eb="11">
      <t>ジョウ</t>
    </rPh>
    <phoneticPr fontId="1"/>
  </si>
  <si>
    <t>患者に十分な時間を費やせない</t>
    <rPh sb="3" eb="5">
      <t>ジュウブン</t>
    </rPh>
    <rPh sb="6" eb="8">
      <t>ジカン</t>
    </rPh>
    <rPh sb="9" eb="10">
      <t>ツイ</t>
    </rPh>
    <phoneticPr fontId="1"/>
  </si>
  <si>
    <t>十分な情報または既往歴情報がない</t>
    <rPh sb="0" eb="2">
      <t>ジュウブン</t>
    </rPh>
    <rPh sb="3" eb="5">
      <t>ジョウホウ</t>
    </rPh>
    <rPh sb="8" eb="10">
      <t>キオウ</t>
    </rPh>
    <rPh sb="10" eb="11">
      <t>レキ</t>
    </rPh>
    <rPh sb="11" eb="13">
      <t>ジョウホウ</t>
    </rPh>
    <phoneticPr fontId="1"/>
  </si>
  <si>
    <t>施設または経営側からの圧力</t>
    <rPh sb="5" eb="7">
      <t>ケイエイ</t>
    </rPh>
    <rPh sb="7" eb="8">
      <t>ガワ</t>
    </rPh>
    <phoneticPr fontId="1"/>
  </si>
  <si>
    <t>良好な診療能力評価につながる</t>
    <rPh sb="0" eb="2">
      <t>リョウコウ</t>
    </rPh>
    <rPh sb="3" eb="5">
      <t>シンリョウ</t>
    </rPh>
    <rPh sb="5" eb="7">
      <t>ノウリョク</t>
    </rPh>
    <rPh sb="7" eb="9">
      <t>ヒョウカ</t>
    </rPh>
    <phoneticPr fontId="1"/>
  </si>
  <si>
    <t>他の医師との連絡が面倒</t>
    <rPh sb="6" eb="8">
      <t>レンラク</t>
    </rPh>
    <rPh sb="9" eb="11">
      <t>メンドウ</t>
    </rPh>
    <phoneticPr fontId="1"/>
  </si>
  <si>
    <t>医師の給与が保証されるから</t>
    <rPh sb="0" eb="2">
      <t>イシ</t>
    </rPh>
    <rPh sb="3" eb="5">
      <t>キュウヨ</t>
    </rPh>
    <rPh sb="6" eb="8">
      <t>ホショウ</t>
    </rPh>
    <phoneticPr fontId="1"/>
  </si>
  <si>
    <t>過剰診療ない</t>
    <rPh sb="2" eb="4">
      <t>シンリョウ</t>
    </rPh>
    <phoneticPr fontId="1"/>
  </si>
  <si>
    <t>ガイドラインに基づいた研修医の教育</t>
    <rPh sb="7" eb="8">
      <t>モト</t>
    </rPh>
    <rPh sb="13" eb="14">
      <t>イ</t>
    </rPh>
    <rPh sb="15" eb="17">
      <t>キョウイク</t>
    </rPh>
    <phoneticPr fontId="1"/>
  </si>
  <si>
    <t>外部の医療記録の診療情報へのアクセスを良くする</t>
    <rPh sb="8" eb="10">
      <t>シンリョウ</t>
    </rPh>
    <rPh sb="10" eb="12">
      <t>ジョウホウ</t>
    </rPh>
    <rPh sb="19" eb="20">
      <t>ヨ</t>
    </rPh>
    <phoneticPr fontId="1"/>
  </si>
  <si>
    <t>診療ガイドラインを充実させる</t>
    <rPh sb="0" eb="2">
      <t>シンリョウ</t>
    </rPh>
    <rPh sb="9" eb="11">
      <t>ジュウジツ</t>
    </rPh>
    <phoneticPr fontId="1"/>
  </si>
  <si>
    <t>オーダー時の費用を見えるようにする</t>
    <rPh sb="4" eb="5">
      <t>ジ</t>
    </rPh>
    <rPh sb="6" eb="8">
      <t>ヒヨウ</t>
    </rPh>
    <rPh sb="9" eb="10">
      <t>ミ</t>
    </rPh>
    <phoneticPr fontId="1"/>
  </si>
  <si>
    <t>診療における基本報酬を増やし出来高払い報酬を減らす</t>
    <rPh sb="0" eb="2">
      <t>シンリョウ</t>
    </rPh>
    <rPh sb="6" eb="8">
      <t>キホン</t>
    </rPh>
    <rPh sb="8" eb="10">
      <t>ホウシュウ</t>
    </rPh>
    <rPh sb="11" eb="12">
      <t>フ</t>
    </rPh>
    <rPh sb="14" eb="17">
      <t>デキダカ</t>
    </rPh>
    <rPh sb="17" eb="18">
      <t>ハラ</t>
    </rPh>
    <rPh sb="19" eb="21">
      <t>ホウシュウ</t>
    </rPh>
    <rPh sb="22" eb="23">
      <t>ヘ</t>
    </rPh>
    <phoneticPr fontId="1"/>
  </si>
  <si>
    <t>医師相互評価の機会を増やす</t>
    <rPh sb="0" eb="2">
      <t>イシ</t>
    </rPh>
    <rPh sb="2" eb="4">
      <t>ソウゴ</t>
    </rPh>
    <rPh sb="4" eb="6">
      <t>ヒョウカ</t>
    </rPh>
    <rPh sb="7" eb="9">
      <t>キカイ</t>
    </rPh>
    <rPh sb="10" eb="11">
      <t>フ</t>
    </rPh>
    <phoneticPr fontId="1"/>
  </si>
  <si>
    <t>行政における規制を強化する</t>
    <rPh sb="0" eb="2">
      <t>ギョウセイ</t>
    </rPh>
    <rPh sb="6" eb="8">
      <t>キセイ</t>
    </rPh>
    <rPh sb="9" eb="11">
      <t>キョウカ</t>
    </rPh>
    <phoneticPr fontId="1"/>
  </si>
  <si>
    <t>0~10%</t>
    <phoneticPr fontId="1"/>
  </si>
  <si>
    <t>10~20%</t>
    <phoneticPr fontId="1"/>
  </si>
  <si>
    <t>20~30%</t>
    <phoneticPr fontId="1"/>
  </si>
  <si>
    <t>30~40%</t>
    <phoneticPr fontId="1"/>
  </si>
  <si>
    <t>40~50%</t>
    <phoneticPr fontId="1"/>
  </si>
  <si>
    <t>50~60%</t>
    <phoneticPr fontId="1"/>
  </si>
  <si>
    <t>60~70%</t>
    <phoneticPr fontId="1"/>
  </si>
  <si>
    <t>70~80%</t>
    <phoneticPr fontId="1"/>
  </si>
  <si>
    <t>80~90%</t>
    <phoneticPr fontId="1"/>
  </si>
  <si>
    <t>90~100%</t>
    <phoneticPr fontId="1"/>
  </si>
  <si>
    <t>（回答に苦慮する設問ですが，概ねどの程度の割合か感覚でかまいませんので回答のご協力をお願いします）</t>
    <rPh sb="1" eb="3">
      <t>カイトウ</t>
    </rPh>
    <rPh sb="4" eb="6">
      <t>クリョ</t>
    </rPh>
    <rPh sb="8" eb="10">
      <t>セツモン</t>
    </rPh>
    <rPh sb="14" eb="15">
      <t>オオム</t>
    </rPh>
    <rPh sb="18" eb="20">
      <t>テイド</t>
    </rPh>
    <rPh sb="21" eb="23">
      <t>ワリアイ</t>
    </rPh>
    <rPh sb="24" eb="26">
      <t>カンカク</t>
    </rPh>
    <rPh sb="35" eb="37">
      <t>カイトウ</t>
    </rPh>
    <rPh sb="39" eb="41">
      <t>キョウリョク</t>
    </rPh>
    <rPh sb="43" eb="44">
      <t>ネガ</t>
    </rPh>
    <phoneticPr fontId="1"/>
  </si>
  <si>
    <t>1-1.総検査数のうち，だいたい何パーセントが過剰検査だと思いますか？</t>
    <phoneticPr fontId="1"/>
  </si>
  <si>
    <t>1-2.総治療行為のうち，だいたい何パーセントが過剰治療と思いますか？</t>
    <rPh sb="4" eb="5">
      <t>ソウ</t>
    </rPh>
    <rPh sb="5" eb="7">
      <t>チリョウ</t>
    </rPh>
    <rPh sb="7" eb="9">
      <t>コウイ</t>
    </rPh>
    <rPh sb="26" eb="28">
      <t>チリョウ</t>
    </rPh>
    <phoneticPr fontId="1"/>
  </si>
  <si>
    <t>1-4.赤血球輸血(RBC)のうち，だいたい何パーセントが不適正輸血と思いますか？</t>
    <rPh sb="4" eb="7">
      <t>セッケッキュウ</t>
    </rPh>
    <rPh sb="7" eb="9">
      <t>ユケツ</t>
    </rPh>
    <rPh sb="29" eb="32">
      <t>フテキセイ</t>
    </rPh>
    <rPh sb="32" eb="34">
      <t>ユケツ</t>
    </rPh>
    <phoneticPr fontId="1"/>
  </si>
  <si>
    <t>1-5.血漿輸血（FFP)のうち，だいたい何パーセントが不適正輸血と思いますか？</t>
    <rPh sb="4" eb="6">
      <t>ケッショウ</t>
    </rPh>
    <rPh sb="6" eb="8">
      <t>ユケツ</t>
    </rPh>
    <phoneticPr fontId="1"/>
  </si>
  <si>
    <t>1-6.血小板輸血（PC)のうち，だいたい何パーセントが不適正輸血と思いますか？</t>
    <rPh sb="4" eb="7">
      <t>ケッショウバン</t>
    </rPh>
    <rPh sb="7" eb="9">
      <t>ユケツ</t>
    </rPh>
    <phoneticPr fontId="1"/>
  </si>
  <si>
    <t>1-7.人血清アルブミン製剤投与のうち，だいたい何パーセントが不適正輸血と思いますか？</t>
    <rPh sb="4" eb="5">
      <t>ヒト</t>
    </rPh>
    <rPh sb="5" eb="7">
      <t>ケッセイ</t>
    </rPh>
    <rPh sb="12" eb="14">
      <t>セイザイ</t>
    </rPh>
    <rPh sb="14" eb="16">
      <t>トウヨ</t>
    </rPh>
    <phoneticPr fontId="1"/>
  </si>
  <si>
    <t>1-8.人免疫グロブリン製剤投与のうち，だいたい何パーセントが不適正輸血と思いますか？</t>
    <rPh sb="4" eb="5">
      <t>ヒト</t>
    </rPh>
    <rPh sb="5" eb="7">
      <t>メンエキ</t>
    </rPh>
    <rPh sb="12" eb="14">
      <t>セイザイ</t>
    </rPh>
    <rPh sb="14" eb="16">
      <t>トウヨ</t>
    </rPh>
    <phoneticPr fontId="1"/>
  </si>
  <si>
    <t>Choosing Wiselyに関連したアンケート調査</t>
    <rPh sb="16" eb="18">
      <t>カンレン</t>
    </rPh>
    <rPh sb="25" eb="27">
      <t>チョウサ</t>
    </rPh>
    <phoneticPr fontId="1"/>
  </si>
  <si>
    <t>※氏名につきましては，無記名でもかまいません
※連絡先につきましては，回答内容について確認させて頂く場合のみ使用させて頂きますので、可能であれば御記入ください</t>
    <rPh sb="1" eb="3">
      <t>シメイ</t>
    </rPh>
    <rPh sb="11" eb="14">
      <t>ムキメイ</t>
    </rPh>
    <rPh sb="24" eb="27">
      <t>レンラクサキ</t>
    </rPh>
    <rPh sb="35" eb="37">
      <t>カイトウ</t>
    </rPh>
    <rPh sb="37" eb="39">
      <t>ナイヨウ</t>
    </rPh>
    <rPh sb="43" eb="45">
      <t>カクニン</t>
    </rPh>
    <rPh sb="48" eb="49">
      <t>イタダ</t>
    </rPh>
    <rPh sb="50" eb="52">
      <t>バアイ</t>
    </rPh>
    <rPh sb="54" eb="56">
      <t>シヨウ</t>
    </rPh>
    <rPh sb="59" eb="60">
      <t>イタダ</t>
    </rPh>
    <rPh sb="66" eb="68">
      <t>カノウ</t>
    </rPh>
    <rPh sb="72" eb="75">
      <t>ゴキニュウ</t>
    </rPh>
    <phoneticPr fontId="5"/>
  </si>
  <si>
    <t>所属診療科・所属部門</t>
    <rPh sb="0" eb="1">
      <t>ショ</t>
    </rPh>
    <rPh sb="1" eb="2">
      <t>ゾク</t>
    </rPh>
    <rPh sb="2" eb="5">
      <t>シンリョウカ</t>
    </rPh>
    <rPh sb="6" eb="8">
      <t>ショゾク</t>
    </rPh>
    <rPh sb="8" eb="10">
      <t>ブモン</t>
    </rPh>
    <phoneticPr fontId="5"/>
  </si>
  <si>
    <t>役職</t>
    <rPh sb="0" eb="2">
      <t>ヤクショク</t>
    </rPh>
    <phoneticPr fontId="1"/>
  </si>
  <si>
    <t>氏　名（無記名でも可）</t>
    <rPh sb="0" eb="1">
      <t>シ</t>
    </rPh>
    <rPh sb="2" eb="3">
      <t>メイ</t>
    </rPh>
    <rPh sb="4" eb="7">
      <t>ムキメイ</t>
    </rPh>
    <rPh sb="9" eb="10">
      <t>カ</t>
    </rPh>
    <phoneticPr fontId="5"/>
  </si>
  <si>
    <t>医療従事年数（勤務経験）は概ね何年目ですか。</t>
    <rPh sb="0" eb="2">
      <t>イリョウ</t>
    </rPh>
    <rPh sb="2" eb="4">
      <t>ジュウジ</t>
    </rPh>
    <rPh sb="4" eb="6">
      <t>ネンスウ</t>
    </rPh>
    <rPh sb="7" eb="9">
      <t>キンム</t>
    </rPh>
    <rPh sb="9" eb="11">
      <t>ケイケン</t>
    </rPh>
    <rPh sb="13" eb="14">
      <t>オオム</t>
    </rPh>
    <rPh sb="15" eb="18">
      <t>ナンネンメ</t>
    </rPh>
    <phoneticPr fontId="5"/>
  </si>
  <si>
    <t>1～2年</t>
    <phoneticPr fontId="5"/>
  </si>
  <si>
    <t>3～5年</t>
    <phoneticPr fontId="5"/>
  </si>
  <si>
    <t>6～10年</t>
    <rPh sb="4" eb="5">
      <t>ネン</t>
    </rPh>
    <phoneticPr fontId="5"/>
  </si>
  <si>
    <t>10～20年</t>
    <phoneticPr fontId="5"/>
  </si>
  <si>
    <t>20～30年</t>
    <phoneticPr fontId="5"/>
  </si>
  <si>
    <t>30年以上</t>
    <phoneticPr fontId="5"/>
  </si>
  <si>
    <t>不明</t>
    <rPh sb="0" eb="2">
      <t>フメイ</t>
    </rPh>
    <phoneticPr fontId="1"/>
  </si>
  <si>
    <t>問２．日本で過剰診療が行われる理由について考えられるものはどれですか（3項目まで選択可）</t>
    <rPh sb="0" eb="1">
      <t>トイ</t>
    </rPh>
    <phoneticPr fontId="1"/>
  </si>
  <si>
    <t>問３．過剰診療を減らせる方法について考えられるものはどれですか（3項目まで選択可）</t>
    <rPh sb="0" eb="1">
      <t>トイ</t>
    </rPh>
    <phoneticPr fontId="1"/>
  </si>
  <si>
    <t>問４．「Choosing Wisely」を知っていますか。</t>
    <phoneticPr fontId="1"/>
  </si>
  <si>
    <t>⾔葉を聞いたことがない</t>
    <phoneticPr fontId="1"/>
  </si>
  <si>
    <t>概ね概念を理解している</t>
    <phoneticPr fontId="1"/>
  </si>
  <si>
    <t>⾔葉は聞いたことがあるが、概念はよく分からない</t>
    <phoneticPr fontId="1"/>
  </si>
  <si>
    <t>賛同する</t>
    <phoneticPr fontId="1"/>
  </si>
  <si>
    <t>賛同しない</t>
    <phoneticPr fontId="1"/>
  </si>
  <si>
    <t>どちらとも⾔えない</t>
    <phoneticPr fontId="1"/>
  </si>
  <si>
    <t>問５．輸血用血液製剤（赤血球，血漿，血小板製剤）に「Choosing Wisely推奨項目」があることを知っていますか。</t>
    <rPh sb="3" eb="5">
      <t>ユケツ</t>
    </rPh>
    <rPh sb="5" eb="6">
      <t>ヨウ</t>
    </rPh>
    <rPh sb="6" eb="8">
      <t>ケツエキ</t>
    </rPh>
    <rPh sb="8" eb="10">
      <t>セイザイ</t>
    </rPh>
    <rPh sb="11" eb="14">
      <t>セッケッキュウ</t>
    </rPh>
    <rPh sb="15" eb="17">
      <t>ケッショウ</t>
    </rPh>
    <rPh sb="18" eb="21">
      <t>ケッショウバン</t>
    </rPh>
    <rPh sb="21" eb="23">
      <t>セイザイ</t>
    </rPh>
    <rPh sb="41" eb="43">
      <t>スイショウ</t>
    </rPh>
    <rPh sb="43" eb="45">
      <t>コウモク</t>
    </rPh>
    <phoneticPr fontId="1"/>
  </si>
  <si>
    <t>知っている</t>
    <rPh sb="0" eb="1">
      <t>シ</t>
    </rPh>
    <phoneticPr fontId="1"/>
  </si>
  <si>
    <t>知らない</t>
    <rPh sb="0" eb="1">
      <t>シ</t>
    </rPh>
    <phoneticPr fontId="1"/>
  </si>
  <si>
    <t>「Choosing Wisely」について</t>
    <phoneticPr fontId="1"/>
  </si>
  <si>
    <t>問６．「Choosing Wisely」という取組へ、賛同しますか。</t>
    <phoneticPr fontId="1"/>
  </si>
  <si>
    <t>問10．自己血輸血（貯血式自己血，希釈式自己血，回収式自己血）を，推進するような実例や取り組みがあればご記入ください（自由表記）</t>
    <rPh sb="0" eb="1">
      <t>トイ</t>
    </rPh>
    <rPh sb="4" eb="7">
      <t>ジコケツ</t>
    </rPh>
    <rPh sb="7" eb="9">
      <t>ユケツ</t>
    </rPh>
    <rPh sb="33" eb="35">
      <t>スイシン</t>
    </rPh>
    <rPh sb="40" eb="42">
      <t>ジツレイ</t>
    </rPh>
    <rPh sb="43" eb="44">
      <t>ト</t>
    </rPh>
    <rPh sb="45" eb="46">
      <t>ク</t>
    </rPh>
    <rPh sb="52" eb="54">
      <t>キニュウ</t>
    </rPh>
    <rPh sb="59" eb="61">
      <t>ジユウ</t>
    </rPh>
    <rPh sb="61" eb="63">
      <t>ヒョウキ</t>
    </rPh>
    <phoneticPr fontId="1"/>
  </si>
  <si>
    <t>　近年、医療界で「Choosing Wisely」という⾔葉が使われるようになってきています。⽶国発祥の取り組みで、国内で啓発活動をしているChoosing Wisely Japanは「医療者と患者が、対話を通じて、科学的な裏づけ（エビデンス）があり、患者にとって真に必要で、かつ副作⽤の少ない医療（検査、治療、処置）の“ 賢明な選択” をめざす、国際的なキャンペーン活動」と説明しています。</t>
    <phoneticPr fontId="1"/>
  </si>
  <si>
    <t>「過剰な医療行為」について</t>
    <rPh sb="1" eb="3">
      <t>カジョウ</t>
    </rPh>
    <rPh sb="4" eb="6">
      <t>イリョウ</t>
    </rPh>
    <rPh sb="6" eb="8">
      <t>コウイ</t>
    </rPh>
    <phoneticPr fontId="1"/>
  </si>
  <si>
    <r>
      <t>　このたび秋田県合同輸血療法委員会では、Choosing Wiselyに関連したアンケート調査を実施する事となりました。今後の輸血医療全般や血液製剤の適正使用に活用させて頂くものです。お忙しい中誠に恐縮ですが、調査への御協力よろしくお願いいたします。なお、調査票に記入された個別の医療機関名については公開いたしません。
　調査票（2枚）は、</t>
    </r>
    <r>
      <rPr>
        <b/>
        <u/>
        <sz val="12"/>
        <color indexed="8"/>
        <rFont val="メイリオ"/>
        <family val="3"/>
        <charset val="128"/>
      </rPr>
      <t>院内輸血療法委員会所属の医師，看護師，薬剤師，臨床検査技師等の各委員の先生</t>
    </r>
    <r>
      <rPr>
        <sz val="12"/>
        <color indexed="8"/>
        <rFont val="メイリオ"/>
        <family val="3"/>
        <charset val="128"/>
      </rPr>
      <t>のそれぞれのご回答をお願いいたします。</t>
    </r>
    <rPh sb="5" eb="8">
      <t>アキタケン</t>
    </rPh>
    <rPh sb="8" eb="10">
      <t>ゴウドウ</t>
    </rPh>
    <rPh sb="10" eb="12">
      <t>ユケツ</t>
    </rPh>
    <rPh sb="12" eb="14">
      <t>リョウホウ</t>
    </rPh>
    <rPh sb="14" eb="17">
      <t>イインカイ</t>
    </rPh>
    <rPh sb="48" eb="50">
      <t>ジッシ</t>
    </rPh>
    <rPh sb="52" eb="53">
      <t>コト</t>
    </rPh>
    <rPh sb="60" eb="62">
      <t>コンゴ</t>
    </rPh>
    <rPh sb="63" eb="65">
      <t>ユケツ</t>
    </rPh>
    <rPh sb="65" eb="67">
      <t>イリョウ</t>
    </rPh>
    <rPh sb="67" eb="69">
      <t>ゼンパン</t>
    </rPh>
    <rPh sb="70" eb="72">
      <t>ケツエキ</t>
    </rPh>
    <rPh sb="72" eb="74">
      <t>セイザイ</t>
    </rPh>
    <rPh sb="163" eb="164">
      <t>ヒョウ</t>
    </rPh>
    <rPh sb="166" eb="167">
      <t>マイ</t>
    </rPh>
    <rPh sb="170" eb="172">
      <t>インナイ</t>
    </rPh>
    <rPh sb="172" eb="174">
      <t>ユケツ</t>
    </rPh>
    <rPh sb="174" eb="176">
      <t>リョウホウ</t>
    </rPh>
    <rPh sb="176" eb="179">
      <t>イインカイ</t>
    </rPh>
    <rPh sb="179" eb="181">
      <t>ショゾク</t>
    </rPh>
    <rPh sb="182" eb="184">
      <t>イシ</t>
    </rPh>
    <rPh sb="185" eb="188">
      <t>カンゴシ</t>
    </rPh>
    <rPh sb="189" eb="192">
      <t>ヤクザイシ</t>
    </rPh>
    <rPh sb="193" eb="195">
      <t>リンショウ</t>
    </rPh>
    <rPh sb="195" eb="197">
      <t>ケンサ</t>
    </rPh>
    <rPh sb="197" eb="199">
      <t>ギシ</t>
    </rPh>
    <rPh sb="199" eb="200">
      <t>トウ</t>
    </rPh>
    <rPh sb="201" eb="202">
      <t>カク</t>
    </rPh>
    <rPh sb="202" eb="204">
      <t>イイン</t>
    </rPh>
    <rPh sb="205" eb="207">
      <t>センセイ</t>
    </rPh>
    <phoneticPr fontId="5"/>
  </si>
  <si>
    <t>（１/２）</t>
    <phoneticPr fontId="1"/>
  </si>
  <si>
    <r>
      <t>連絡先</t>
    </r>
    <r>
      <rPr>
        <vertAlign val="superscript"/>
        <sz val="12"/>
        <color theme="1"/>
        <rFont val="メイリオ"/>
        <family val="3"/>
        <charset val="128"/>
      </rPr>
      <t>※</t>
    </r>
    <r>
      <rPr>
        <sz val="12"/>
        <color theme="1"/>
        <rFont val="メイリオ"/>
        <family val="3"/>
        <charset val="128"/>
      </rPr>
      <t xml:space="preserve">
メールアドレス</t>
    </r>
    <rPh sb="0" eb="3">
      <t>レンラクサキ</t>
    </rPh>
    <phoneticPr fontId="5"/>
  </si>
  <si>
    <t>内線</t>
    <rPh sb="0" eb="2">
      <t>ナイセン</t>
    </rPh>
    <phoneticPr fontId="1"/>
  </si>
  <si>
    <r>
      <t>問８．日常診療や血液製剤の使用に関して「Choosing Wisely（賢明な選択）」</t>
    </r>
    <r>
      <rPr>
        <b/>
        <sz val="12"/>
        <color theme="1"/>
        <rFont val="メイリオ"/>
        <family val="3"/>
        <charset val="128"/>
      </rPr>
      <t>でない</t>
    </r>
    <r>
      <rPr>
        <sz val="12"/>
        <color theme="1"/>
        <rFont val="メイリオ"/>
        <family val="3"/>
        <charset val="128"/>
      </rPr>
      <t>医療行為の実例があればご記入ください（自由表記）</t>
    </r>
    <rPh sb="0" eb="1">
      <t>トイ</t>
    </rPh>
    <rPh sb="51" eb="53">
      <t>ジツレイ</t>
    </rPh>
    <phoneticPr fontId="1"/>
  </si>
  <si>
    <r>
      <t>問９．日常診療や血液製剤の使用に関して「Choosing Wisely（賢明な選択）」に</t>
    </r>
    <r>
      <rPr>
        <b/>
        <sz val="12"/>
        <color theme="1"/>
        <rFont val="メイリオ"/>
        <family val="3"/>
        <charset val="128"/>
      </rPr>
      <t>合致したり</t>
    </r>
    <r>
      <rPr>
        <sz val="12"/>
        <color theme="1"/>
        <rFont val="メイリオ"/>
        <family val="3"/>
        <charset val="128"/>
      </rPr>
      <t>，</t>
    </r>
    <r>
      <rPr>
        <b/>
        <sz val="12"/>
        <color theme="1"/>
        <rFont val="メイリオ"/>
        <family val="3"/>
        <charset val="128"/>
      </rPr>
      <t>推進するような</t>
    </r>
    <r>
      <rPr>
        <sz val="12"/>
        <color theme="1"/>
        <rFont val="メイリオ"/>
        <family val="3"/>
        <charset val="128"/>
      </rPr>
      <t>実例や取り組みがあればご記入ください（自由表記）</t>
    </r>
    <rPh sb="0" eb="1">
      <t>トイ</t>
    </rPh>
    <rPh sb="8" eb="10">
      <t>ケツエキ</t>
    </rPh>
    <rPh sb="10" eb="12">
      <t>セイザイ</t>
    </rPh>
    <rPh sb="13" eb="15">
      <t>シヨウ</t>
    </rPh>
    <rPh sb="16" eb="17">
      <t>カン</t>
    </rPh>
    <rPh sb="44" eb="46">
      <t>ガッチ</t>
    </rPh>
    <rPh sb="50" eb="52">
      <t>スイシン</t>
    </rPh>
    <rPh sb="57" eb="59">
      <t>ジツレイ</t>
    </rPh>
    <rPh sb="60" eb="61">
      <t>ト</t>
    </rPh>
    <rPh sb="62" eb="63">
      <t>ク</t>
    </rPh>
    <phoneticPr fontId="1"/>
  </si>
  <si>
    <t>（２/２）</t>
    <phoneticPr fontId="1"/>
  </si>
  <si>
    <t>勤務年数</t>
    <rPh sb="0" eb="2">
      <t>キンム</t>
    </rPh>
    <rPh sb="2" eb="4">
      <t>ネンスウ</t>
    </rPh>
    <phoneticPr fontId="1"/>
  </si>
  <si>
    <t>集計用</t>
    <rPh sb="0" eb="2">
      <t>シュウケイ</t>
    </rPh>
    <rPh sb="2" eb="3">
      <t>ヨウ</t>
    </rPh>
    <phoneticPr fontId="1"/>
  </si>
  <si>
    <t>過剰検査</t>
    <rPh sb="0" eb="2">
      <t>カジョウ</t>
    </rPh>
    <rPh sb="2" eb="4">
      <t>ケンサ</t>
    </rPh>
    <phoneticPr fontId="1"/>
  </si>
  <si>
    <t>過剰治療</t>
    <rPh sb="0" eb="2">
      <t>カジョウ</t>
    </rPh>
    <rPh sb="2" eb="4">
      <t>チリョウ</t>
    </rPh>
    <phoneticPr fontId="1"/>
  </si>
  <si>
    <t>問１．国内で医師が施行している各医療行為の中で，どの程度過剰なものがあると思うかお答えください。</t>
    <rPh sb="0" eb="1">
      <t>ト</t>
    </rPh>
    <rPh sb="3" eb="5">
      <t>コクナイ</t>
    </rPh>
    <rPh sb="15" eb="16">
      <t>カク</t>
    </rPh>
    <rPh sb="16" eb="18">
      <t>イリョウ</t>
    </rPh>
    <rPh sb="18" eb="20">
      <t>コウイ</t>
    </rPh>
    <rPh sb="21" eb="22">
      <t>ナカ</t>
    </rPh>
    <rPh sb="26" eb="28">
      <t>テイド</t>
    </rPh>
    <rPh sb="28" eb="30">
      <t>カジョウ</t>
    </rPh>
    <rPh sb="37" eb="38">
      <t>オモ</t>
    </rPh>
    <rPh sb="41" eb="42">
      <t>コタ</t>
    </rPh>
    <phoneticPr fontId="1"/>
  </si>
  <si>
    <t>過剰処方</t>
    <rPh sb="0" eb="2">
      <t>カジョウ</t>
    </rPh>
    <rPh sb="2" eb="4">
      <t>ショホウ</t>
    </rPh>
    <phoneticPr fontId="1"/>
  </si>
  <si>
    <t>1-3.総処方薬のうち，だいたい何パーセントが過剰処方と思いますか？</t>
    <rPh sb="4" eb="5">
      <t>ソウ</t>
    </rPh>
    <rPh sb="5" eb="8">
      <t>ショホウヤク</t>
    </rPh>
    <rPh sb="23" eb="25">
      <t>カジョウ</t>
    </rPh>
    <rPh sb="25" eb="27">
      <t>ショホウ</t>
    </rPh>
    <phoneticPr fontId="1"/>
  </si>
  <si>
    <t>RBC不適正</t>
    <rPh sb="3" eb="6">
      <t>フテキセイ</t>
    </rPh>
    <phoneticPr fontId="1"/>
  </si>
  <si>
    <t>FFP不適正</t>
    <rPh sb="3" eb="6">
      <t>フテキセイ</t>
    </rPh>
    <phoneticPr fontId="1"/>
  </si>
  <si>
    <t>PC不適正</t>
    <rPh sb="2" eb="5">
      <t>フテキセイ</t>
    </rPh>
    <phoneticPr fontId="1"/>
  </si>
  <si>
    <t>ALB不適正</t>
    <rPh sb="3" eb="6">
      <t>フテキセイ</t>
    </rPh>
    <phoneticPr fontId="1"/>
  </si>
  <si>
    <t>Ig不適正</t>
    <rPh sb="2" eb="5">
      <t>フテキセイ</t>
    </rPh>
    <phoneticPr fontId="1"/>
  </si>
  <si>
    <t>過剰診療の理由</t>
    <rPh sb="0" eb="2">
      <t>カジョウ</t>
    </rPh>
    <rPh sb="2" eb="4">
      <t>シンリョウ</t>
    </rPh>
    <rPh sb="5" eb="7">
      <t>リユウ</t>
    </rPh>
    <phoneticPr fontId="1"/>
  </si>
  <si>
    <t>その他（内容を下にお書きください）</t>
    <rPh sb="2" eb="3">
      <t>タ</t>
    </rPh>
    <rPh sb="4" eb="6">
      <t>ナイヨウ</t>
    </rPh>
    <rPh sb="7" eb="8">
      <t>シタ</t>
    </rPh>
    <rPh sb="10" eb="11">
      <t>カ</t>
    </rPh>
    <phoneticPr fontId="1"/>
  </si>
  <si>
    <t>その他（内容を下にお書きください）</t>
    <rPh sb="2" eb="3">
      <t>ホカ</t>
    </rPh>
    <rPh sb="4" eb="6">
      <t>ナイヨウ</t>
    </rPh>
    <rPh sb="7" eb="8">
      <t>シタ</t>
    </rPh>
    <rPh sb="10" eb="11">
      <t>カ</t>
    </rPh>
    <phoneticPr fontId="1"/>
  </si>
  <si>
    <t>過剰診療減らす方策</t>
    <rPh sb="0" eb="2">
      <t>カジョウ</t>
    </rPh>
    <rPh sb="2" eb="4">
      <t>シンリョウ</t>
    </rPh>
    <rPh sb="4" eb="5">
      <t>ヘ</t>
    </rPh>
    <rPh sb="7" eb="9">
      <t>ホウサク</t>
    </rPh>
    <phoneticPr fontId="1"/>
  </si>
  <si>
    <t>オーダー時の費用を見えるようにする</t>
    <phoneticPr fontId="1"/>
  </si>
  <si>
    <t>診療における基本報酬を増やし出来高払い報酬を減らす</t>
    <phoneticPr fontId="1"/>
  </si>
  <si>
    <t>医師相互評価の機会を増やす</t>
    <phoneticPr fontId="1"/>
  </si>
  <si>
    <t>外部の医療記録の診療情報へのアクセスを良くする</t>
    <phoneticPr fontId="1"/>
  </si>
  <si>
    <t>診療ガイドラインを充実させる</t>
    <phoneticPr fontId="1"/>
  </si>
  <si>
    <t>CW認知</t>
    <rPh sb="2" eb="4">
      <t>ニンチ</t>
    </rPh>
    <phoneticPr fontId="1"/>
  </si>
  <si>
    <t>輸血関連CW認知</t>
    <rPh sb="0" eb="2">
      <t>ユケツ</t>
    </rPh>
    <rPh sb="2" eb="4">
      <t>カンレン</t>
    </rPh>
    <rPh sb="6" eb="8">
      <t>ニンチ</t>
    </rPh>
    <phoneticPr fontId="1"/>
  </si>
  <si>
    <t>問７．「Choosing Wisely（賢明な選択）」でない医療⾏為があるとしたら、その背景にあるものは何があると思いますか。（3項目まで選択可）</t>
    <phoneticPr fontId="1"/>
  </si>
  <si>
    <t>CW賛同</t>
    <rPh sb="2" eb="4">
      <t>サンドウ</t>
    </rPh>
    <phoneticPr fontId="1"/>
  </si>
  <si>
    <t>CWでない実例</t>
    <rPh sb="5" eb="7">
      <t>ジツレイ</t>
    </rPh>
    <phoneticPr fontId="1"/>
  </si>
  <si>
    <t>CW合致，推進実例</t>
    <rPh sb="2" eb="4">
      <t>ガッチ</t>
    </rPh>
    <rPh sb="5" eb="7">
      <t>スイシン</t>
    </rPh>
    <rPh sb="7" eb="9">
      <t>ジツレイ</t>
    </rPh>
    <phoneticPr fontId="1"/>
  </si>
  <si>
    <t>自己血推進実例</t>
    <rPh sb="0" eb="3">
      <t>ジコケツ</t>
    </rPh>
    <rPh sb="3" eb="5">
      <t>スイシン</t>
    </rPh>
    <rPh sb="5" eb="7">
      <t>ジツレイ</t>
    </rPh>
    <phoneticPr fontId="1"/>
  </si>
  <si>
    <t>※本様式にお書きいただいてもかまいません</t>
    <rPh sb="1" eb="2">
      <t>ホン</t>
    </rPh>
    <rPh sb="2" eb="4">
      <t>ヨウシキ</t>
    </rPh>
    <rPh sb="6" eb="7">
      <t>カ</t>
    </rPh>
    <phoneticPr fontId="1"/>
  </si>
  <si>
    <t>調査票提出締め切り：令和元年10月31日（木）</t>
    <rPh sb="2" eb="3">
      <t>ヒョウ</t>
    </rPh>
    <rPh sb="3" eb="5">
      <t>テイシュツ</t>
    </rPh>
    <rPh sb="5" eb="6">
      <t>シ</t>
    </rPh>
    <rPh sb="7" eb="8">
      <t>キ</t>
    </rPh>
    <rPh sb="10" eb="12">
      <t>レイワ</t>
    </rPh>
    <rPh sb="12" eb="13">
      <t>ガン</t>
    </rPh>
    <rPh sb="21" eb="22">
      <t>キ</t>
    </rPh>
    <phoneticPr fontId="5"/>
  </si>
  <si>
    <t>（参考）　Choosing Wiselyに関連したアンケート調査 所属診療科一覧</t>
    <rPh sb="21" eb="23">
      <t>カンレン</t>
    </rPh>
    <rPh sb="30" eb="32">
      <t>チョウサ</t>
    </rPh>
    <rPh sb="33" eb="35">
      <t>ショゾク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</si>
</sst>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ＭＳ Ｐゴシック"/>
      <family val="2"/>
      <charset val="128"/>
      <scheme val="minor"/>
    </font>
    <font>
      <sz val="6"/>
      <name val="ＭＳ Ｐゴシック"/>
      <family val="2"/>
      <charset val="128"/>
      <scheme val="minor"/>
    </font>
    <font>
      <sz val="11"/>
      <color theme="1"/>
      <name val="メイリオ"/>
      <family val="3"/>
      <charset val="128"/>
    </font>
    <font>
      <sz val="10"/>
      <color theme="1"/>
      <name val="メイリオ"/>
      <family val="3"/>
      <charset val="128"/>
    </font>
    <font>
      <b/>
      <sz val="11"/>
      <color theme="1"/>
      <name val="メイリオ"/>
      <family val="3"/>
      <charset val="128"/>
    </font>
    <font>
      <sz val="6"/>
      <name val="ＭＳ Ｐゴシック"/>
      <family val="3"/>
      <charset val="128"/>
    </font>
    <font>
      <sz val="14"/>
      <color theme="1"/>
      <name val="メイリオ"/>
      <family val="3"/>
      <charset val="128"/>
    </font>
    <font>
      <sz val="9"/>
      <color theme="1"/>
      <name val="メイリオ"/>
      <family val="3"/>
      <charset val="128"/>
    </font>
    <font>
      <sz val="14"/>
      <color theme="1"/>
      <name val="HGPｺﾞｼｯｸE"/>
      <family val="3"/>
      <charset val="128"/>
    </font>
    <font>
      <sz val="11"/>
      <color theme="1"/>
      <name val="HGPｺﾞｼｯｸE"/>
      <family val="3"/>
      <charset val="128"/>
    </font>
    <font>
      <sz val="10.5"/>
      <color rgb="FF000000"/>
      <name val="HGPｺﾞｼｯｸE"/>
      <family val="3"/>
      <charset val="128"/>
    </font>
    <font>
      <sz val="11"/>
      <color rgb="FF000000"/>
      <name val="HGPｺﾞｼｯｸE"/>
      <family val="3"/>
      <charset val="128"/>
    </font>
    <font>
      <sz val="9"/>
      <color rgb="FF000000"/>
      <name val="HGPｺﾞｼｯｸE"/>
      <family val="3"/>
      <charset val="128"/>
    </font>
    <font>
      <sz val="11"/>
      <color rgb="FFFF0000"/>
      <name val="メイリオ"/>
      <family val="3"/>
      <charset val="128"/>
    </font>
    <font>
      <b/>
      <sz val="12"/>
      <color theme="1"/>
      <name val="メイリオ"/>
      <family val="3"/>
      <charset val="128"/>
    </font>
    <font>
      <b/>
      <sz val="18"/>
      <color theme="1"/>
      <name val="メイリオ"/>
      <family val="3"/>
      <charset val="128"/>
    </font>
    <font>
      <sz val="12"/>
      <color theme="1"/>
      <name val="メイリオ"/>
      <family val="3"/>
      <charset val="128"/>
    </font>
    <font>
      <b/>
      <u/>
      <sz val="12"/>
      <color indexed="8"/>
      <name val="メイリオ"/>
      <family val="3"/>
      <charset val="128"/>
    </font>
    <font>
      <sz val="12"/>
      <color indexed="8"/>
      <name val="メイリオ"/>
      <family val="3"/>
      <charset val="128"/>
    </font>
    <font>
      <vertAlign val="superscript"/>
      <sz val="12"/>
      <color theme="1"/>
      <name val="メイリオ"/>
      <family val="3"/>
      <charset val="128"/>
    </font>
    <font>
      <sz val="12"/>
      <color rgb="FFFF0000"/>
      <name val="メイリオ"/>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rgb="FFE5E5E5"/>
        <bgColor indexed="64"/>
      </patternFill>
    </fill>
  </fills>
  <borders count="24">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hair">
        <color indexed="64"/>
      </left>
      <right/>
      <top style="thin">
        <color indexed="64"/>
      </top>
      <bottom style="hair">
        <color indexed="64"/>
      </bottom>
      <diagonal/>
    </border>
    <border>
      <left style="thin">
        <color indexed="64"/>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111">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Alignment="1">
      <alignment vertical="center"/>
    </xf>
    <xf numFmtId="0" fontId="6" fillId="0" borderId="0" xfId="0" applyFont="1" applyAlignment="1">
      <alignment horizontal="center" vertical="center"/>
    </xf>
    <xf numFmtId="0" fontId="4" fillId="0" borderId="0" xfId="0" applyFont="1" applyAlignment="1">
      <alignment vertical="center"/>
    </xf>
    <xf numFmtId="0" fontId="8" fillId="0" borderId="0" xfId="0" applyFont="1">
      <alignment vertical="center"/>
    </xf>
    <xf numFmtId="0" fontId="9" fillId="0" borderId="0" xfId="0" applyFont="1" applyAlignment="1">
      <alignment vertical="center" wrapText="1"/>
    </xf>
    <xf numFmtId="0" fontId="9" fillId="0" borderId="0" xfId="0" applyFont="1">
      <alignment vertical="center"/>
    </xf>
    <xf numFmtId="0" fontId="10" fillId="3" borderId="8" xfId="0" applyFont="1" applyFill="1" applyBorder="1" applyAlignment="1">
      <alignment horizontal="center" vertical="center" wrapText="1"/>
    </xf>
    <xf numFmtId="0" fontId="10" fillId="0" borderId="8" xfId="0" applyFont="1" applyBorder="1" applyAlignment="1">
      <alignment horizontal="left" vertical="center" wrapText="1" indent="2"/>
    </xf>
    <xf numFmtId="0" fontId="10" fillId="0" borderId="8" xfId="0" applyFont="1" applyBorder="1" applyAlignment="1">
      <alignment horizontal="right" vertical="center" wrapText="1"/>
    </xf>
    <xf numFmtId="0" fontId="11" fillId="0" borderId="8" xfId="0" applyFont="1" applyBorder="1" applyAlignment="1">
      <alignment vertical="center" wrapText="1"/>
    </xf>
    <xf numFmtId="0" fontId="10" fillId="0" borderId="8" xfId="0" applyFont="1" applyBorder="1" applyAlignment="1">
      <alignment horizontal="left" vertical="center" wrapText="1" indent="3"/>
    </xf>
    <xf numFmtId="0" fontId="9" fillId="0" borderId="0" xfId="0" applyFont="1" applyFill="1" applyBorder="1">
      <alignment vertical="center"/>
    </xf>
    <xf numFmtId="0" fontId="12" fillId="0" borderId="0" xfId="0" applyFont="1" applyBorder="1">
      <alignment vertical="center"/>
    </xf>
    <xf numFmtId="0" fontId="9" fillId="0" borderId="0" xfId="0" applyFont="1" applyBorder="1">
      <alignment vertical="center"/>
    </xf>
    <xf numFmtId="0" fontId="12" fillId="0" borderId="0" xfId="0" applyFont="1">
      <alignment vertical="center"/>
    </xf>
    <xf numFmtId="0" fontId="9" fillId="0" borderId="0" xfId="0" applyFont="1" applyFill="1" applyBorder="1" applyAlignment="1">
      <alignment horizontal="left" vertical="top" wrapText="1"/>
    </xf>
    <xf numFmtId="0" fontId="10" fillId="0" borderId="0" xfId="0" applyFont="1">
      <alignment vertical="center"/>
    </xf>
    <xf numFmtId="0" fontId="3" fillId="0" borderId="0" xfId="0" applyFont="1" applyFill="1">
      <alignment vertical="center"/>
    </xf>
    <xf numFmtId="0" fontId="2" fillId="0" borderId="8" xfId="0" applyFont="1" applyBorder="1" applyAlignment="1">
      <alignment vertical="center"/>
    </xf>
    <xf numFmtId="0" fontId="7" fillId="0" borderId="0" xfId="0" applyFont="1" applyAlignment="1">
      <alignment horizontal="left" vertical="center" wrapText="1"/>
    </xf>
    <xf numFmtId="0" fontId="2" fillId="0" borderId="0" xfId="0" applyFont="1" applyFill="1" applyBorder="1" applyAlignment="1">
      <alignment vertical="center"/>
    </xf>
    <xf numFmtId="0" fontId="13" fillId="0" borderId="1" xfId="0" applyFont="1" applyBorder="1" applyAlignment="1">
      <alignment horizontal="left" vertical="center"/>
    </xf>
    <xf numFmtId="0" fontId="2" fillId="0" borderId="2" xfId="0" applyFont="1" applyBorder="1" applyAlignment="1">
      <alignment vertical="center"/>
    </xf>
    <xf numFmtId="0" fontId="2" fillId="2" borderId="0" xfId="0" applyFont="1" applyFill="1">
      <alignment vertical="center"/>
    </xf>
    <xf numFmtId="0" fontId="2" fillId="0" borderId="0" xfId="0" applyFont="1" applyFill="1">
      <alignment vertical="center"/>
    </xf>
    <xf numFmtId="0" fontId="14" fillId="0" borderId="0" xfId="0" applyFont="1">
      <alignment vertical="center"/>
    </xf>
    <xf numFmtId="0" fontId="15" fillId="0" borderId="0" xfId="0" applyFont="1" applyAlignment="1">
      <alignment horizontal="center" vertical="center"/>
    </xf>
    <xf numFmtId="0" fontId="16" fillId="0" borderId="0" xfId="0" applyFont="1" applyAlignment="1">
      <alignment vertical="center"/>
    </xf>
    <xf numFmtId="0" fontId="16" fillId="0" borderId="0" xfId="0" applyFont="1">
      <alignment vertical="center"/>
    </xf>
    <xf numFmtId="0" fontId="16" fillId="0" borderId="0" xfId="0" applyFont="1" applyAlignment="1">
      <alignment horizontal="center" vertical="center"/>
    </xf>
    <xf numFmtId="0" fontId="16" fillId="2" borderId="6" xfId="0" applyFont="1" applyFill="1" applyBorder="1" applyAlignment="1">
      <alignment vertical="top"/>
    </xf>
    <xf numFmtId="0" fontId="16" fillId="2" borderId="7" xfId="0" applyFont="1" applyFill="1" applyBorder="1" applyAlignment="1">
      <alignment vertical="top"/>
    </xf>
    <xf numFmtId="0" fontId="16" fillId="2" borderId="5" xfId="0" applyFont="1" applyFill="1" applyBorder="1" applyAlignment="1">
      <alignment horizontal="left" indent="2"/>
    </xf>
    <xf numFmtId="0" fontId="16" fillId="0" borderId="0" xfId="0" applyFont="1" applyAlignment="1">
      <alignment horizontal="left" vertical="center" wrapText="1"/>
    </xf>
    <xf numFmtId="0" fontId="16" fillId="0" borderId="0" xfId="0" applyFont="1" applyFill="1" applyBorder="1" applyAlignment="1">
      <alignment vertical="center"/>
    </xf>
    <xf numFmtId="0" fontId="16" fillId="0" borderId="0" xfId="0" applyFont="1" applyAlignment="1">
      <alignment vertical="center" wrapText="1"/>
    </xf>
    <xf numFmtId="0" fontId="16" fillId="0" borderId="0" xfId="0" applyFont="1" applyAlignment="1">
      <alignment horizontal="left" vertical="center" indent="1"/>
    </xf>
    <xf numFmtId="0" fontId="16" fillId="2" borderId="0" xfId="0" applyFont="1" applyFill="1" applyAlignment="1">
      <alignment horizontal="center" vertical="center"/>
    </xf>
    <xf numFmtId="56" fontId="16" fillId="0" borderId="0" xfId="0" applyNumberFormat="1" applyFont="1" applyAlignment="1">
      <alignment horizontal="center" vertical="center"/>
    </xf>
    <xf numFmtId="0" fontId="16" fillId="2" borderId="0" xfId="0" applyFont="1" applyFill="1" applyAlignment="1">
      <alignment horizontal="left" vertical="center" indent="2"/>
    </xf>
    <xf numFmtId="0" fontId="16" fillId="2" borderId="0" xfId="0" applyFont="1" applyFill="1">
      <alignment vertical="center"/>
    </xf>
    <xf numFmtId="0" fontId="20" fillId="2" borderId="0" xfId="0" applyFont="1" applyFill="1" applyAlignment="1">
      <alignment horizontal="left" vertical="center" indent="2"/>
    </xf>
    <xf numFmtId="0" fontId="16" fillId="0" borderId="0" xfId="0" applyFont="1" applyFill="1">
      <alignment vertical="center"/>
    </xf>
    <xf numFmtId="0" fontId="16" fillId="0" borderId="0" xfId="0" applyFont="1" applyFill="1" applyAlignment="1">
      <alignment horizontal="left" vertical="center" indent="2"/>
    </xf>
    <xf numFmtId="0" fontId="16" fillId="2" borderId="0" xfId="0" applyFont="1" applyFill="1" applyAlignment="1">
      <alignment horizontal="center" vertical="center"/>
    </xf>
    <xf numFmtId="0" fontId="16" fillId="2" borderId="0" xfId="0" applyFont="1" applyFill="1" applyAlignment="1">
      <alignment horizontal="right" vertical="center"/>
    </xf>
    <xf numFmtId="56" fontId="16" fillId="2" borderId="0" xfId="0" applyNumberFormat="1" applyFont="1" applyFill="1" applyAlignment="1">
      <alignment horizontal="right" vertical="center"/>
    </xf>
    <xf numFmtId="0" fontId="16" fillId="0" borderId="0" xfId="0" applyFont="1" applyFill="1" applyBorder="1" applyAlignment="1">
      <alignment horizontal="left" vertical="center" wrapText="1"/>
    </xf>
    <xf numFmtId="0" fontId="16" fillId="2" borderId="0" xfId="0" applyFont="1" applyFill="1" applyBorder="1" applyAlignment="1">
      <alignment horizontal="right" vertical="center"/>
    </xf>
    <xf numFmtId="0" fontId="15" fillId="0" borderId="0" xfId="0" applyFont="1" applyFill="1" applyAlignment="1">
      <alignment horizontal="center" vertical="center"/>
    </xf>
    <xf numFmtId="0" fontId="6" fillId="0" borderId="0" xfId="0" applyFont="1" applyFill="1" applyAlignment="1">
      <alignment horizontal="center" vertical="center"/>
    </xf>
    <xf numFmtId="0" fontId="16" fillId="0" borderId="0" xfId="0" applyFont="1" applyFill="1" applyAlignment="1">
      <alignment horizontal="left" vertical="center" wrapText="1"/>
    </xf>
    <xf numFmtId="0" fontId="16" fillId="0" borderId="0" xfId="0" applyFont="1" applyFill="1" applyBorder="1" applyAlignment="1">
      <alignment horizontal="left" vertical="center"/>
    </xf>
    <xf numFmtId="0" fontId="16" fillId="0" borderId="0" xfId="0" applyFont="1" applyFill="1" applyBorder="1" applyAlignment="1">
      <alignment horizontal="left" indent="8"/>
    </xf>
    <xf numFmtId="0" fontId="16" fillId="0" borderId="0" xfId="0" applyFont="1" applyFill="1" applyBorder="1" applyAlignment="1">
      <alignment vertical="top"/>
    </xf>
    <xf numFmtId="0" fontId="16" fillId="0" borderId="0" xfId="0" applyFont="1" applyFill="1" applyAlignment="1">
      <alignment vertical="center"/>
    </xf>
    <xf numFmtId="0" fontId="16" fillId="0" borderId="0" xfId="0" applyFont="1" applyFill="1" applyAlignment="1">
      <alignment horizontal="right" vertical="center"/>
    </xf>
    <xf numFmtId="0" fontId="13" fillId="0" borderId="1" xfId="0" applyFont="1" applyBorder="1" applyAlignment="1">
      <alignment horizontal="right" vertical="center"/>
    </xf>
    <xf numFmtId="0" fontId="2" fillId="0" borderId="3" xfId="0" applyFont="1" applyBorder="1" applyAlignment="1">
      <alignment vertical="center"/>
    </xf>
    <xf numFmtId="0" fontId="13" fillId="0" borderId="23" xfId="0" applyFont="1" applyBorder="1" applyAlignment="1">
      <alignment horizontal="left" vertical="center"/>
    </xf>
    <xf numFmtId="0" fontId="2" fillId="0" borderId="0" xfId="0" applyFont="1" applyBorder="1" applyAlignment="1">
      <alignment vertical="center"/>
    </xf>
    <xf numFmtId="56" fontId="16" fillId="0" borderId="0" xfId="0" applyNumberFormat="1" applyFont="1" applyFill="1" applyAlignment="1">
      <alignment horizontal="right" vertical="center"/>
    </xf>
    <xf numFmtId="0" fontId="13" fillId="0" borderId="0" xfId="0" applyFont="1" applyBorder="1" applyAlignment="1">
      <alignment horizontal="left" vertical="center"/>
    </xf>
    <xf numFmtId="0" fontId="13" fillId="0" borderId="0" xfId="0" applyFont="1" applyBorder="1" applyAlignment="1">
      <alignment horizontal="right" vertical="center"/>
    </xf>
    <xf numFmtId="0" fontId="16" fillId="0" borderId="0" xfId="0" applyFont="1" applyFill="1" applyAlignment="1">
      <alignment horizontal="left" vertical="center"/>
    </xf>
    <xf numFmtId="0" fontId="2" fillId="0" borderId="8" xfId="0" applyFont="1" applyBorder="1">
      <alignment vertical="center"/>
    </xf>
    <xf numFmtId="0" fontId="2" fillId="0" borderId="0" xfId="0" applyFont="1" applyBorder="1">
      <alignment vertical="center"/>
    </xf>
    <xf numFmtId="0" fontId="2" fillId="0" borderId="0" xfId="0" applyFont="1" applyFill="1" applyAlignment="1">
      <alignment vertical="center"/>
    </xf>
    <xf numFmtId="0" fontId="16" fillId="0" borderId="0" xfId="0" applyFont="1" applyFill="1" applyAlignment="1"/>
    <xf numFmtId="0" fontId="2" fillId="0" borderId="0" xfId="0" applyFont="1" applyAlignment="1"/>
    <xf numFmtId="0" fontId="3" fillId="0" borderId="0" xfId="0" applyFont="1" applyBorder="1">
      <alignment vertical="center"/>
    </xf>
    <xf numFmtId="0" fontId="3" fillId="0" borderId="8" xfId="0" applyFont="1" applyBorder="1">
      <alignment vertical="center"/>
    </xf>
    <xf numFmtId="0" fontId="16" fillId="0" borderId="0" xfId="0" applyFont="1" applyAlignment="1">
      <alignment horizontal="left" vertical="center" wrapText="1"/>
    </xf>
    <xf numFmtId="0" fontId="15" fillId="0" borderId="0" xfId="0" applyFont="1" applyAlignment="1">
      <alignment horizontal="center" vertical="center"/>
    </xf>
    <xf numFmtId="0" fontId="16" fillId="0" borderId="3" xfId="0" applyFont="1" applyBorder="1" applyAlignment="1">
      <alignment horizontal="center" vertical="center"/>
    </xf>
    <xf numFmtId="0" fontId="16" fillId="0" borderId="8" xfId="0" applyFont="1" applyBorder="1" applyAlignment="1">
      <alignment horizontal="center" vertical="center"/>
    </xf>
    <xf numFmtId="0" fontId="16" fillId="0" borderId="11" xfId="0" applyFont="1" applyBorder="1" applyAlignment="1">
      <alignment horizontal="center" vertical="center"/>
    </xf>
    <xf numFmtId="0" fontId="16" fillId="0" borderId="15" xfId="0" applyFont="1" applyBorder="1" applyAlignment="1">
      <alignment horizontal="left" vertical="center"/>
    </xf>
    <xf numFmtId="0" fontId="16" fillId="0" borderId="10" xfId="0" applyFont="1" applyBorder="1" applyAlignment="1">
      <alignment horizontal="left" vertical="center"/>
    </xf>
    <xf numFmtId="0" fontId="16" fillId="2" borderId="11" xfId="0" applyFont="1" applyFill="1" applyBorder="1" applyAlignment="1">
      <alignment horizontal="left" vertical="center" shrinkToFit="1"/>
    </xf>
    <xf numFmtId="0" fontId="16" fillId="2" borderId="1" xfId="0" applyFont="1" applyFill="1" applyBorder="1" applyAlignment="1">
      <alignment horizontal="left" vertical="center" shrinkToFit="1"/>
    </xf>
    <xf numFmtId="0" fontId="16" fillId="2" borderId="2" xfId="0" applyFont="1" applyFill="1" applyBorder="1" applyAlignment="1">
      <alignment horizontal="left" vertical="center" shrinkToFit="1"/>
    </xf>
    <xf numFmtId="0" fontId="16" fillId="2" borderId="20" xfId="0" applyFont="1" applyFill="1" applyBorder="1" applyAlignment="1">
      <alignment horizontal="left" vertical="center"/>
    </xf>
    <xf numFmtId="0" fontId="16" fillId="2" borderId="21" xfId="0" applyFont="1" applyFill="1" applyBorder="1" applyAlignment="1">
      <alignment horizontal="left" vertical="center"/>
    </xf>
    <xf numFmtId="0" fontId="16" fillId="2" borderId="22" xfId="0" applyFont="1" applyFill="1" applyBorder="1" applyAlignment="1">
      <alignment horizontal="left" vertical="center"/>
    </xf>
    <xf numFmtId="0" fontId="16" fillId="0" borderId="17" xfId="0" applyFont="1" applyBorder="1" applyAlignment="1">
      <alignment horizontal="left" vertical="center"/>
    </xf>
    <xf numFmtId="0" fontId="16" fillId="0" borderId="18" xfId="0" applyFont="1" applyBorder="1" applyAlignment="1">
      <alignment horizontal="left" vertical="center"/>
    </xf>
    <xf numFmtId="0" fontId="16" fillId="0" borderId="19" xfId="0" applyFont="1" applyBorder="1" applyAlignment="1">
      <alignment horizontal="left" vertical="center"/>
    </xf>
    <xf numFmtId="0" fontId="16" fillId="0" borderId="14" xfId="0" applyFont="1" applyBorder="1" applyAlignment="1">
      <alignment horizontal="left" vertical="center"/>
    </xf>
    <xf numFmtId="0" fontId="16" fillId="2" borderId="13" xfId="0" applyFont="1" applyFill="1" applyBorder="1" applyAlignment="1">
      <alignment horizontal="left" vertical="center"/>
    </xf>
    <xf numFmtId="0" fontId="16" fillId="2" borderId="16" xfId="0" applyFont="1" applyFill="1" applyBorder="1" applyAlignment="1">
      <alignment horizontal="left" vertical="center"/>
    </xf>
    <xf numFmtId="0" fontId="16" fillId="2" borderId="12" xfId="0" applyFont="1" applyFill="1" applyBorder="1" applyAlignment="1">
      <alignment horizontal="left" vertical="center"/>
    </xf>
    <xf numFmtId="0" fontId="16" fillId="2" borderId="11" xfId="0" applyFont="1" applyFill="1" applyBorder="1" applyAlignment="1">
      <alignment horizontal="left" vertical="center"/>
    </xf>
    <xf numFmtId="0" fontId="16" fillId="2" borderId="1" xfId="0" applyFont="1" applyFill="1" applyBorder="1" applyAlignment="1">
      <alignment horizontal="left" vertical="center"/>
    </xf>
    <xf numFmtId="0" fontId="16" fillId="2" borderId="2" xfId="0" applyFont="1" applyFill="1" applyBorder="1" applyAlignment="1">
      <alignment horizontal="left" vertical="center"/>
    </xf>
    <xf numFmtId="0" fontId="16" fillId="2" borderId="17" xfId="0" applyFont="1" applyFill="1" applyBorder="1" applyAlignment="1">
      <alignment horizontal="left" vertical="center" shrinkToFit="1"/>
    </xf>
    <xf numFmtId="0" fontId="16" fillId="2" borderId="18" xfId="0" applyFont="1" applyFill="1" applyBorder="1" applyAlignment="1">
      <alignment horizontal="left" vertical="center" shrinkToFit="1"/>
    </xf>
    <xf numFmtId="0" fontId="16" fillId="2" borderId="19" xfId="0" applyFont="1" applyFill="1" applyBorder="1" applyAlignment="1">
      <alignment horizontal="left" vertical="center" shrinkToFit="1"/>
    </xf>
    <xf numFmtId="0" fontId="16" fillId="2" borderId="5" xfId="0" applyFont="1" applyFill="1" applyBorder="1" applyAlignment="1">
      <alignment horizontal="left" vertical="center" shrinkToFit="1"/>
    </xf>
    <xf numFmtId="0" fontId="16" fillId="2" borderId="6" xfId="0" applyFont="1" applyFill="1" applyBorder="1" applyAlignment="1">
      <alignment horizontal="left" vertical="center" shrinkToFit="1"/>
    </xf>
    <xf numFmtId="0" fontId="16" fillId="2" borderId="7" xfId="0" applyFont="1" applyFill="1" applyBorder="1" applyAlignment="1">
      <alignment horizontal="left" vertical="center" shrinkToFit="1"/>
    </xf>
    <xf numFmtId="0" fontId="7" fillId="0" borderId="0" xfId="0" applyFont="1" applyAlignment="1">
      <alignment horizontal="left" vertical="center" wrapText="1"/>
    </xf>
    <xf numFmtId="0" fontId="16" fillId="2" borderId="17" xfId="0" applyFont="1" applyFill="1" applyBorder="1" applyAlignment="1">
      <alignment horizontal="left" indent="8"/>
    </xf>
    <xf numFmtId="0" fontId="16" fillId="2" borderId="18" xfId="0" applyFont="1" applyFill="1" applyBorder="1" applyAlignment="1">
      <alignment horizontal="left" indent="8"/>
    </xf>
    <xf numFmtId="0" fontId="16" fillId="2" borderId="19" xfId="0" applyFont="1" applyFill="1" applyBorder="1" applyAlignment="1">
      <alignment horizontal="left" indent="8"/>
    </xf>
    <xf numFmtId="0" fontId="16" fillId="0" borderId="4"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O$15" lockText="1"/>
</file>

<file path=xl/ctrlProps/ctrlProp10.xml><?xml version="1.0" encoding="utf-8"?>
<formControlPr xmlns="http://schemas.microsoft.com/office/spreadsheetml/2009/9/main" objectType="CheckBox" fmlaLink="$R$22" lockText="1"/>
</file>

<file path=xl/ctrlProps/ctrlProp100.xml><?xml version="1.0" encoding="utf-8"?>
<formControlPr xmlns="http://schemas.microsoft.com/office/spreadsheetml/2009/9/main" objectType="CheckBox" fmlaLink="$T$47" lockText="1"/>
</file>

<file path=xl/ctrlProps/ctrlProp101.xml><?xml version="1.0" encoding="utf-8"?>
<formControlPr xmlns="http://schemas.microsoft.com/office/spreadsheetml/2009/9/main" objectType="CheckBox" fmlaLink="$U$47" lockText="1"/>
</file>

<file path=xl/ctrlProps/ctrlProp102.xml><?xml version="1.0" encoding="utf-8"?>
<formControlPr xmlns="http://schemas.microsoft.com/office/spreadsheetml/2009/9/main" objectType="CheckBox" fmlaLink="$V$47" lockText="1"/>
</file>

<file path=xl/ctrlProps/ctrlProp103.xml><?xml version="1.0" encoding="utf-8"?>
<formControlPr xmlns="http://schemas.microsoft.com/office/spreadsheetml/2009/9/main" objectType="CheckBox" fmlaLink="$W$47" lockText="1"/>
</file>

<file path=xl/ctrlProps/ctrlProp104.xml><?xml version="1.0" encoding="utf-8"?>
<formControlPr xmlns="http://schemas.microsoft.com/office/spreadsheetml/2009/9/main" objectType="CheckBox" fmlaLink="$X$47" lockText="1"/>
</file>

<file path=xl/ctrlProps/ctrlProp105.xml><?xml version="1.0" encoding="utf-8"?>
<formControlPr xmlns="http://schemas.microsoft.com/office/spreadsheetml/2009/9/main" objectType="CheckBox" fmlaLink="$Y$47" lockText="1"/>
</file>

<file path=xl/ctrlProps/ctrlProp106.xml><?xml version="1.0" encoding="utf-8"?>
<formControlPr xmlns="http://schemas.microsoft.com/office/spreadsheetml/2009/9/main" objectType="CheckBox" fmlaLink="$Z$47" lockText="1"/>
</file>

<file path=xl/ctrlProps/ctrlProp107.xml><?xml version="1.0" encoding="utf-8"?>
<formControlPr xmlns="http://schemas.microsoft.com/office/spreadsheetml/2009/9/main" objectType="CheckBox" fmlaLink="$AA$47" lockText="1"/>
</file>

<file path=xl/ctrlProps/ctrlProp108.xml><?xml version="1.0" encoding="utf-8"?>
<formControlPr xmlns="http://schemas.microsoft.com/office/spreadsheetml/2009/9/main" objectType="CheckBox" fmlaLink="$O$55" lockText="1"/>
</file>

<file path=xl/ctrlProps/ctrlProp109.xml><?xml version="1.0" encoding="utf-8"?>
<formControlPr xmlns="http://schemas.microsoft.com/office/spreadsheetml/2009/9/main" objectType="CheckBox" fmlaLink="$P$55" lockText="1"/>
</file>

<file path=xl/ctrlProps/ctrlProp11.xml><?xml version="1.0" encoding="utf-8"?>
<formControlPr xmlns="http://schemas.microsoft.com/office/spreadsheetml/2009/9/main" objectType="CheckBox" fmlaLink="$S$22" lockText="1"/>
</file>

<file path=xl/ctrlProps/ctrlProp110.xml><?xml version="1.0" encoding="utf-8"?>
<formControlPr xmlns="http://schemas.microsoft.com/office/spreadsheetml/2009/9/main" objectType="CheckBox" fmlaLink="$Q$55" lockText="1"/>
</file>

<file path=xl/ctrlProps/ctrlProp111.xml><?xml version="1.0" encoding="utf-8"?>
<formControlPr xmlns="http://schemas.microsoft.com/office/spreadsheetml/2009/9/main" objectType="CheckBox" fmlaLink="$R$55" lockText="1"/>
</file>

<file path=xl/ctrlProps/ctrlProp112.xml><?xml version="1.0" encoding="utf-8"?>
<formControlPr xmlns="http://schemas.microsoft.com/office/spreadsheetml/2009/9/main" objectType="CheckBox" fmlaLink="$S$55" lockText="1"/>
</file>

<file path=xl/ctrlProps/ctrlProp113.xml><?xml version="1.0" encoding="utf-8"?>
<formControlPr xmlns="http://schemas.microsoft.com/office/spreadsheetml/2009/9/main" objectType="CheckBox" fmlaLink="$T$55" lockText="1"/>
</file>

<file path=xl/ctrlProps/ctrlProp114.xml><?xml version="1.0" encoding="utf-8"?>
<formControlPr xmlns="http://schemas.microsoft.com/office/spreadsheetml/2009/9/main" objectType="CheckBox" fmlaLink="$U$55" lockText="1"/>
</file>

<file path=xl/ctrlProps/ctrlProp115.xml><?xml version="1.0" encoding="utf-8"?>
<formControlPr xmlns="http://schemas.microsoft.com/office/spreadsheetml/2009/9/main" objectType="CheckBox" fmlaLink="$V$55" lockText="1"/>
</file>

<file path=xl/ctrlProps/ctrlProp116.xml><?xml version="1.0" encoding="utf-8"?>
<formControlPr xmlns="http://schemas.microsoft.com/office/spreadsheetml/2009/9/main" objectType="CheckBox" fmlaLink="$O$6" lockText="1"/>
</file>

<file path=xl/ctrlProps/ctrlProp117.xml><?xml version="1.0" encoding="utf-8"?>
<formControlPr xmlns="http://schemas.microsoft.com/office/spreadsheetml/2009/9/main" objectType="CheckBox" fmlaLink="$W$18" lockText="1"/>
</file>

<file path=xl/ctrlProps/ctrlProp118.xml><?xml version="1.0" encoding="utf-8"?>
<formControlPr xmlns="http://schemas.microsoft.com/office/spreadsheetml/2009/9/main" objectType="CheckBox" fmlaLink="$P$6" lockText="1"/>
</file>

<file path=xl/ctrlProps/ctrlProp119.xml><?xml version="1.0" encoding="utf-8"?>
<formControlPr xmlns="http://schemas.microsoft.com/office/spreadsheetml/2009/9/main" objectType="CheckBox" fmlaLink="$Q$6" lockText="1"/>
</file>

<file path=xl/ctrlProps/ctrlProp12.xml><?xml version="1.0" encoding="utf-8"?>
<formControlPr xmlns="http://schemas.microsoft.com/office/spreadsheetml/2009/9/main" objectType="CheckBox" fmlaLink="$T$22" lockText="1"/>
</file>

<file path=xl/ctrlProps/ctrlProp120.xml><?xml version="1.0" encoding="utf-8"?>
<formControlPr xmlns="http://schemas.microsoft.com/office/spreadsheetml/2009/9/main" objectType="CheckBox" fmlaLink="$O$10" lockText="1"/>
</file>

<file path=xl/ctrlProps/ctrlProp121.xml><?xml version="1.0" encoding="utf-8"?>
<formControlPr xmlns="http://schemas.microsoft.com/office/spreadsheetml/2009/9/main" objectType="CheckBox" fmlaLink="$P$10" lockText="1"/>
</file>

<file path=xl/ctrlProps/ctrlProp122.xml><?xml version="1.0" encoding="utf-8"?>
<formControlPr xmlns="http://schemas.microsoft.com/office/spreadsheetml/2009/9/main" objectType="CheckBox" fmlaLink="$O$14" lockText="1"/>
</file>

<file path=xl/ctrlProps/ctrlProp123.xml><?xml version="1.0" encoding="utf-8"?>
<formControlPr xmlns="http://schemas.microsoft.com/office/spreadsheetml/2009/9/main" objectType="CheckBox" fmlaLink="$P$14" lockText="1"/>
</file>

<file path=xl/ctrlProps/ctrlProp124.xml><?xml version="1.0" encoding="utf-8"?>
<formControlPr xmlns="http://schemas.microsoft.com/office/spreadsheetml/2009/9/main" objectType="CheckBox" fmlaLink="$Q$14" lockText="1"/>
</file>

<file path=xl/ctrlProps/ctrlProp125.xml><?xml version="1.0" encoding="utf-8"?>
<formControlPr xmlns="http://schemas.microsoft.com/office/spreadsheetml/2009/9/main" objectType="CheckBox" fmlaLink="$O$18" lockText="1"/>
</file>

<file path=xl/ctrlProps/ctrlProp126.xml><?xml version="1.0" encoding="utf-8"?>
<formControlPr xmlns="http://schemas.microsoft.com/office/spreadsheetml/2009/9/main" objectType="CheckBox" fmlaLink="$P$18" lockText="1"/>
</file>

<file path=xl/ctrlProps/ctrlProp127.xml><?xml version="1.0" encoding="utf-8"?>
<formControlPr xmlns="http://schemas.microsoft.com/office/spreadsheetml/2009/9/main" objectType="CheckBox" fmlaLink="$Q$18" lockText="1"/>
</file>

<file path=xl/ctrlProps/ctrlProp128.xml><?xml version="1.0" encoding="utf-8"?>
<formControlPr xmlns="http://schemas.microsoft.com/office/spreadsheetml/2009/9/main" objectType="CheckBox" fmlaLink="$R$18" lockText="1"/>
</file>

<file path=xl/ctrlProps/ctrlProp129.xml><?xml version="1.0" encoding="utf-8"?>
<formControlPr xmlns="http://schemas.microsoft.com/office/spreadsheetml/2009/9/main" objectType="CheckBox" fmlaLink="$S$18" lockText="1"/>
</file>

<file path=xl/ctrlProps/ctrlProp13.xml><?xml version="1.0" encoding="utf-8"?>
<formControlPr xmlns="http://schemas.microsoft.com/office/spreadsheetml/2009/9/main" objectType="CheckBox" fmlaLink="$U$22" lockText="1"/>
</file>

<file path=xl/ctrlProps/ctrlProp130.xml><?xml version="1.0" encoding="utf-8"?>
<formControlPr xmlns="http://schemas.microsoft.com/office/spreadsheetml/2009/9/main" objectType="CheckBox" fmlaLink="$T$18" lockText="1"/>
</file>

<file path=xl/ctrlProps/ctrlProp131.xml><?xml version="1.0" encoding="utf-8"?>
<formControlPr xmlns="http://schemas.microsoft.com/office/spreadsheetml/2009/9/main" objectType="CheckBox" fmlaLink="$U$18" lockText="1"/>
</file>

<file path=xl/ctrlProps/ctrlProp132.xml><?xml version="1.0" encoding="utf-8"?>
<formControlPr xmlns="http://schemas.microsoft.com/office/spreadsheetml/2009/9/main" objectType="CheckBox" fmlaLink="$V$18" lockText="1"/>
</file>

<file path=xl/ctrlProps/ctrlProp14.xml><?xml version="1.0" encoding="utf-8"?>
<formControlPr xmlns="http://schemas.microsoft.com/office/spreadsheetml/2009/9/main" objectType="CheckBox" fmlaLink="$V$22" lockText="1"/>
</file>

<file path=xl/ctrlProps/ctrlProp15.xml><?xml version="1.0" encoding="utf-8"?>
<formControlPr xmlns="http://schemas.microsoft.com/office/spreadsheetml/2009/9/main" objectType="CheckBox" fmlaLink="$W$22" lockText="1"/>
</file>

<file path=xl/ctrlProps/ctrlProp16.xml><?xml version="1.0" encoding="utf-8"?>
<formControlPr xmlns="http://schemas.microsoft.com/office/spreadsheetml/2009/9/main" objectType="CheckBox" fmlaLink="$X$22" lockText="1"/>
</file>

<file path=xl/ctrlProps/ctrlProp17.xml><?xml version="1.0" encoding="utf-8"?>
<formControlPr xmlns="http://schemas.microsoft.com/office/spreadsheetml/2009/9/main" objectType="CheckBox" fmlaLink="$Y$22" lockText="1"/>
</file>

<file path=xl/ctrlProps/ctrlProp18.xml><?xml version="1.0" encoding="utf-8"?>
<formControlPr xmlns="http://schemas.microsoft.com/office/spreadsheetml/2009/9/main" objectType="CheckBox" fmlaLink="$O$25" lockText="1"/>
</file>

<file path=xl/ctrlProps/ctrlProp19.xml><?xml version="1.0" encoding="utf-8"?>
<formControlPr xmlns="http://schemas.microsoft.com/office/spreadsheetml/2009/9/main" objectType="CheckBox" fmlaLink="$P$25" lockText="1"/>
</file>

<file path=xl/ctrlProps/ctrlProp2.xml><?xml version="1.0" encoding="utf-8"?>
<formControlPr xmlns="http://schemas.microsoft.com/office/spreadsheetml/2009/9/main" objectType="CheckBox" fmlaLink="$P$15" lockText="1"/>
</file>

<file path=xl/ctrlProps/ctrlProp20.xml><?xml version="1.0" encoding="utf-8"?>
<formControlPr xmlns="http://schemas.microsoft.com/office/spreadsheetml/2009/9/main" objectType="CheckBox" fmlaLink="$Q$25" lockText="1"/>
</file>

<file path=xl/ctrlProps/ctrlProp21.xml><?xml version="1.0" encoding="utf-8"?>
<formControlPr xmlns="http://schemas.microsoft.com/office/spreadsheetml/2009/9/main" objectType="CheckBox" fmlaLink="$R$25" lockText="1"/>
</file>

<file path=xl/ctrlProps/ctrlProp22.xml><?xml version="1.0" encoding="utf-8"?>
<formControlPr xmlns="http://schemas.microsoft.com/office/spreadsheetml/2009/9/main" objectType="CheckBox" fmlaLink="$S$25" lockText="1"/>
</file>

<file path=xl/ctrlProps/ctrlProp23.xml><?xml version="1.0" encoding="utf-8"?>
<formControlPr xmlns="http://schemas.microsoft.com/office/spreadsheetml/2009/9/main" objectType="CheckBox" fmlaLink="$T$25" lockText="1"/>
</file>

<file path=xl/ctrlProps/ctrlProp24.xml><?xml version="1.0" encoding="utf-8"?>
<formControlPr xmlns="http://schemas.microsoft.com/office/spreadsheetml/2009/9/main" objectType="CheckBox" fmlaLink="$U$25" lockText="1"/>
</file>

<file path=xl/ctrlProps/ctrlProp25.xml><?xml version="1.0" encoding="utf-8"?>
<formControlPr xmlns="http://schemas.microsoft.com/office/spreadsheetml/2009/9/main" objectType="CheckBox" fmlaLink="$V$25" lockText="1"/>
</file>

<file path=xl/ctrlProps/ctrlProp26.xml><?xml version="1.0" encoding="utf-8"?>
<formControlPr xmlns="http://schemas.microsoft.com/office/spreadsheetml/2009/9/main" objectType="CheckBox" fmlaLink="$W$25" lockText="1"/>
</file>

<file path=xl/ctrlProps/ctrlProp27.xml><?xml version="1.0" encoding="utf-8"?>
<formControlPr xmlns="http://schemas.microsoft.com/office/spreadsheetml/2009/9/main" objectType="CheckBox" fmlaLink="$X$25" lockText="1"/>
</file>

<file path=xl/ctrlProps/ctrlProp28.xml><?xml version="1.0" encoding="utf-8"?>
<formControlPr xmlns="http://schemas.microsoft.com/office/spreadsheetml/2009/9/main" objectType="CheckBox" fmlaLink="$Y$25" lockText="1"/>
</file>

<file path=xl/ctrlProps/ctrlProp29.xml><?xml version="1.0" encoding="utf-8"?>
<formControlPr xmlns="http://schemas.microsoft.com/office/spreadsheetml/2009/9/main" objectType="CheckBox" fmlaLink="$O$28" lockText="1"/>
</file>

<file path=xl/ctrlProps/ctrlProp3.xml><?xml version="1.0" encoding="utf-8"?>
<formControlPr xmlns="http://schemas.microsoft.com/office/spreadsheetml/2009/9/main" objectType="CheckBox" fmlaLink="$Q$15" lockText="1"/>
</file>

<file path=xl/ctrlProps/ctrlProp30.xml><?xml version="1.0" encoding="utf-8"?>
<formControlPr xmlns="http://schemas.microsoft.com/office/spreadsheetml/2009/9/main" objectType="CheckBox" fmlaLink="$P$28" lockText="1"/>
</file>

<file path=xl/ctrlProps/ctrlProp31.xml><?xml version="1.0" encoding="utf-8"?>
<formControlPr xmlns="http://schemas.microsoft.com/office/spreadsheetml/2009/9/main" objectType="CheckBox" fmlaLink="$Q$28" lockText="1"/>
</file>

<file path=xl/ctrlProps/ctrlProp32.xml><?xml version="1.0" encoding="utf-8"?>
<formControlPr xmlns="http://schemas.microsoft.com/office/spreadsheetml/2009/9/main" objectType="CheckBox" fmlaLink="$R$28" lockText="1"/>
</file>

<file path=xl/ctrlProps/ctrlProp33.xml><?xml version="1.0" encoding="utf-8"?>
<formControlPr xmlns="http://schemas.microsoft.com/office/spreadsheetml/2009/9/main" objectType="CheckBox" fmlaLink="$S$28" lockText="1"/>
</file>

<file path=xl/ctrlProps/ctrlProp34.xml><?xml version="1.0" encoding="utf-8"?>
<formControlPr xmlns="http://schemas.microsoft.com/office/spreadsheetml/2009/9/main" objectType="CheckBox" fmlaLink="$T$28" lockText="1"/>
</file>

<file path=xl/ctrlProps/ctrlProp35.xml><?xml version="1.0" encoding="utf-8"?>
<formControlPr xmlns="http://schemas.microsoft.com/office/spreadsheetml/2009/9/main" objectType="CheckBox" fmlaLink="$U$28" lockText="1"/>
</file>

<file path=xl/ctrlProps/ctrlProp36.xml><?xml version="1.0" encoding="utf-8"?>
<formControlPr xmlns="http://schemas.microsoft.com/office/spreadsheetml/2009/9/main" objectType="CheckBox" fmlaLink="$V$28" lockText="1"/>
</file>

<file path=xl/ctrlProps/ctrlProp37.xml><?xml version="1.0" encoding="utf-8"?>
<formControlPr xmlns="http://schemas.microsoft.com/office/spreadsheetml/2009/9/main" objectType="CheckBox" fmlaLink="$W$28" lockText="1"/>
</file>

<file path=xl/ctrlProps/ctrlProp38.xml><?xml version="1.0" encoding="utf-8"?>
<formControlPr xmlns="http://schemas.microsoft.com/office/spreadsheetml/2009/9/main" objectType="CheckBox" fmlaLink="$X$28" lockText="1"/>
</file>

<file path=xl/ctrlProps/ctrlProp39.xml><?xml version="1.0" encoding="utf-8"?>
<formControlPr xmlns="http://schemas.microsoft.com/office/spreadsheetml/2009/9/main" objectType="CheckBox" fmlaLink="$Y$28" lockText="1"/>
</file>

<file path=xl/ctrlProps/ctrlProp4.xml><?xml version="1.0" encoding="utf-8"?>
<formControlPr xmlns="http://schemas.microsoft.com/office/spreadsheetml/2009/9/main" objectType="CheckBox" fmlaLink="$R$15" lockText="1"/>
</file>

<file path=xl/ctrlProps/ctrlProp40.xml><?xml version="1.0" encoding="utf-8"?>
<formControlPr xmlns="http://schemas.microsoft.com/office/spreadsheetml/2009/9/main" objectType="CheckBox" fmlaLink="$O$31" lockText="1"/>
</file>

<file path=xl/ctrlProps/ctrlProp41.xml><?xml version="1.0" encoding="utf-8"?>
<formControlPr xmlns="http://schemas.microsoft.com/office/spreadsheetml/2009/9/main" objectType="CheckBox" fmlaLink="$P$31" lockText="1"/>
</file>

<file path=xl/ctrlProps/ctrlProp42.xml><?xml version="1.0" encoding="utf-8"?>
<formControlPr xmlns="http://schemas.microsoft.com/office/spreadsheetml/2009/9/main" objectType="CheckBox" fmlaLink="$Q$31" lockText="1"/>
</file>

<file path=xl/ctrlProps/ctrlProp43.xml><?xml version="1.0" encoding="utf-8"?>
<formControlPr xmlns="http://schemas.microsoft.com/office/spreadsheetml/2009/9/main" objectType="CheckBox" fmlaLink="$R$31" lockText="1"/>
</file>

<file path=xl/ctrlProps/ctrlProp44.xml><?xml version="1.0" encoding="utf-8"?>
<formControlPr xmlns="http://schemas.microsoft.com/office/spreadsheetml/2009/9/main" objectType="CheckBox" fmlaLink="$S$31" lockText="1"/>
</file>

<file path=xl/ctrlProps/ctrlProp45.xml><?xml version="1.0" encoding="utf-8"?>
<formControlPr xmlns="http://schemas.microsoft.com/office/spreadsheetml/2009/9/main" objectType="CheckBox" fmlaLink="$T$31" lockText="1"/>
</file>

<file path=xl/ctrlProps/ctrlProp46.xml><?xml version="1.0" encoding="utf-8"?>
<formControlPr xmlns="http://schemas.microsoft.com/office/spreadsheetml/2009/9/main" objectType="CheckBox" fmlaLink="$U$31" lockText="1"/>
</file>

<file path=xl/ctrlProps/ctrlProp47.xml><?xml version="1.0" encoding="utf-8"?>
<formControlPr xmlns="http://schemas.microsoft.com/office/spreadsheetml/2009/9/main" objectType="CheckBox" fmlaLink="$V$31" lockText="1"/>
</file>

<file path=xl/ctrlProps/ctrlProp48.xml><?xml version="1.0" encoding="utf-8"?>
<formControlPr xmlns="http://schemas.microsoft.com/office/spreadsheetml/2009/9/main" objectType="CheckBox" fmlaLink="$W$31" lockText="1"/>
</file>

<file path=xl/ctrlProps/ctrlProp49.xml><?xml version="1.0" encoding="utf-8"?>
<formControlPr xmlns="http://schemas.microsoft.com/office/spreadsheetml/2009/9/main" objectType="CheckBox" fmlaLink="$X$31" lockText="1"/>
</file>

<file path=xl/ctrlProps/ctrlProp5.xml><?xml version="1.0" encoding="utf-8"?>
<formControlPr xmlns="http://schemas.microsoft.com/office/spreadsheetml/2009/9/main" objectType="CheckBox" fmlaLink="$S$15" lockText="1"/>
</file>

<file path=xl/ctrlProps/ctrlProp50.xml><?xml version="1.0" encoding="utf-8"?>
<formControlPr xmlns="http://schemas.microsoft.com/office/spreadsheetml/2009/9/main" objectType="CheckBox" fmlaLink="$Y$31" lockText="1"/>
</file>

<file path=xl/ctrlProps/ctrlProp51.xml><?xml version="1.0" encoding="utf-8"?>
<formControlPr xmlns="http://schemas.microsoft.com/office/spreadsheetml/2009/9/main" objectType="CheckBox" fmlaLink="$O$34" lockText="1"/>
</file>

<file path=xl/ctrlProps/ctrlProp52.xml><?xml version="1.0" encoding="utf-8"?>
<formControlPr xmlns="http://schemas.microsoft.com/office/spreadsheetml/2009/9/main" objectType="CheckBox" fmlaLink="$P$34" lockText="1"/>
</file>

<file path=xl/ctrlProps/ctrlProp53.xml><?xml version="1.0" encoding="utf-8"?>
<formControlPr xmlns="http://schemas.microsoft.com/office/spreadsheetml/2009/9/main" objectType="CheckBox" fmlaLink="$Q$34" lockText="1"/>
</file>

<file path=xl/ctrlProps/ctrlProp54.xml><?xml version="1.0" encoding="utf-8"?>
<formControlPr xmlns="http://schemas.microsoft.com/office/spreadsheetml/2009/9/main" objectType="CheckBox" fmlaLink="$R$34" lockText="1"/>
</file>

<file path=xl/ctrlProps/ctrlProp55.xml><?xml version="1.0" encoding="utf-8"?>
<formControlPr xmlns="http://schemas.microsoft.com/office/spreadsheetml/2009/9/main" objectType="CheckBox" fmlaLink="$S$34" lockText="1"/>
</file>

<file path=xl/ctrlProps/ctrlProp56.xml><?xml version="1.0" encoding="utf-8"?>
<formControlPr xmlns="http://schemas.microsoft.com/office/spreadsheetml/2009/9/main" objectType="CheckBox" fmlaLink="$T$34" lockText="1"/>
</file>

<file path=xl/ctrlProps/ctrlProp57.xml><?xml version="1.0" encoding="utf-8"?>
<formControlPr xmlns="http://schemas.microsoft.com/office/spreadsheetml/2009/9/main" objectType="CheckBox" fmlaLink="$U$34" lockText="1"/>
</file>

<file path=xl/ctrlProps/ctrlProp58.xml><?xml version="1.0" encoding="utf-8"?>
<formControlPr xmlns="http://schemas.microsoft.com/office/spreadsheetml/2009/9/main" objectType="CheckBox" fmlaLink="$V$34" lockText="1"/>
</file>

<file path=xl/ctrlProps/ctrlProp59.xml><?xml version="1.0" encoding="utf-8"?>
<formControlPr xmlns="http://schemas.microsoft.com/office/spreadsheetml/2009/9/main" objectType="CheckBox" fmlaLink="$W$34" lockText="1"/>
</file>

<file path=xl/ctrlProps/ctrlProp6.xml><?xml version="1.0" encoding="utf-8"?>
<formControlPr xmlns="http://schemas.microsoft.com/office/spreadsheetml/2009/9/main" objectType="CheckBox" fmlaLink="$T$15" lockText="1"/>
</file>

<file path=xl/ctrlProps/ctrlProp60.xml><?xml version="1.0" encoding="utf-8"?>
<formControlPr xmlns="http://schemas.microsoft.com/office/spreadsheetml/2009/9/main" objectType="CheckBox" fmlaLink="$X$34" lockText="1"/>
</file>

<file path=xl/ctrlProps/ctrlProp61.xml><?xml version="1.0" encoding="utf-8"?>
<formControlPr xmlns="http://schemas.microsoft.com/office/spreadsheetml/2009/9/main" objectType="CheckBox" fmlaLink="$Y$34" lockText="1"/>
</file>

<file path=xl/ctrlProps/ctrlProp62.xml><?xml version="1.0" encoding="utf-8"?>
<formControlPr xmlns="http://schemas.microsoft.com/office/spreadsheetml/2009/9/main" objectType="CheckBox" fmlaLink="$O$37" lockText="1"/>
</file>

<file path=xl/ctrlProps/ctrlProp63.xml><?xml version="1.0" encoding="utf-8"?>
<formControlPr xmlns="http://schemas.microsoft.com/office/spreadsheetml/2009/9/main" objectType="CheckBox" fmlaLink="$P$37" lockText="1"/>
</file>

<file path=xl/ctrlProps/ctrlProp64.xml><?xml version="1.0" encoding="utf-8"?>
<formControlPr xmlns="http://schemas.microsoft.com/office/spreadsheetml/2009/9/main" objectType="CheckBox" fmlaLink="$Q$37" lockText="1"/>
</file>

<file path=xl/ctrlProps/ctrlProp65.xml><?xml version="1.0" encoding="utf-8"?>
<formControlPr xmlns="http://schemas.microsoft.com/office/spreadsheetml/2009/9/main" objectType="CheckBox" fmlaLink="$R$37" lockText="1"/>
</file>

<file path=xl/ctrlProps/ctrlProp66.xml><?xml version="1.0" encoding="utf-8"?>
<formControlPr xmlns="http://schemas.microsoft.com/office/spreadsheetml/2009/9/main" objectType="CheckBox" fmlaLink="$S$37" lockText="1"/>
</file>

<file path=xl/ctrlProps/ctrlProp67.xml><?xml version="1.0" encoding="utf-8"?>
<formControlPr xmlns="http://schemas.microsoft.com/office/spreadsheetml/2009/9/main" objectType="CheckBox" fmlaLink="$T$37" lockText="1"/>
</file>

<file path=xl/ctrlProps/ctrlProp68.xml><?xml version="1.0" encoding="utf-8"?>
<formControlPr xmlns="http://schemas.microsoft.com/office/spreadsheetml/2009/9/main" objectType="CheckBox" fmlaLink="$U$37" lockText="1"/>
</file>

<file path=xl/ctrlProps/ctrlProp69.xml><?xml version="1.0" encoding="utf-8"?>
<formControlPr xmlns="http://schemas.microsoft.com/office/spreadsheetml/2009/9/main" objectType="CheckBox" fmlaLink="$V$37" lockText="1"/>
</file>

<file path=xl/ctrlProps/ctrlProp7.xml><?xml version="1.0" encoding="utf-8"?>
<formControlPr xmlns="http://schemas.microsoft.com/office/spreadsheetml/2009/9/main" objectType="CheckBox" fmlaLink="$O$22" lockText="1"/>
</file>

<file path=xl/ctrlProps/ctrlProp70.xml><?xml version="1.0" encoding="utf-8"?>
<formControlPr xmlns="http://schemas.microsoft.com/office/spreadsheetml/2009/9/main" objectType="CheckBox" fmlaLink="$W$37" lockText="1"/>
</file>

<file path=xl/ctrlProps/ctrlProp71.xml><?xml version="1.0" encoding="utf-8"?>
<formControlPr xmlns="http://schemas.microsoft.com/office/spreadsheetml/2009/9/main" objectType="CheckBox" fmlaLink="$X$37" lockText="1"/>
</file>

<file path=xl/ctrlProps/ctrlProp72.xml><?xml version="1.0" encoding="utf-8"?>
<formControlPr xmlns="http://schemas.microsoft.com/office/spreadsheetml/2009/9/main" objectType="CheckBox" fmlaLink="$Y$37" lockText="1"/>
</file>

<file path=xl/ctrlProps/ctrlProp73.xml><?xml version="1.0" encoding="utf-8"?>
<formControlPr xmlns="http://schemas.microsoft.com/office/spreadsheetml/2009/9/main" objectType="CheckBox" fmlaLink="$O$40" lockText="1"/>
</file>

<file path=xl/ctrlProps/ctrlProp74.xml><?xml version="1.0" encoding="utf-8"?>
<formControlPr xmlns="http://schemas.microsoft.com/office/spreadsheetml/2009/9/main" objectType="CheckBox" fmlaLink="$P$40" lockText="1"/>
</file>

<file path=xl/ctrlProps/ctrlProp75.xml><?xml version="1.0" encoding="utf-8"?>
<formControlPr xmlns="http://schemas.microsoft.com/office/spreadsheetml/2009/9/main" objectType="CheckBox" fmlaLink="$Q$40" lockText="1"/>
</file>

<file path=xl/ctrlProps/ctrlProp76.xml><?xml version="1.0" encoding="utf-8"?>
<formControlPr xmlns="http://schemas.microsoft.com/office/spreadsheetml/2009/9/main" objectType="CheckBox" fmlaLink="$R$40" lockText="1"/>
</file>

<file path=xl/ctrlProps/ctrlProp77.xml><?xml version="1.0" encoding="utf-8"?>
<formControlPr xmlns="http://schemas.microsoft.com/office/spreadsheetml/2009/9/main" objectType="CheckBox" fmlaLink="$S$40" lockText="1"/>
</file>

<file path=xl/ctrlProps/ctrlProp78.xml><?xml version="1.0" encoding="utf-8"?>
<formControlPr xmlns="http://schemas.microsoft.com/office/spreadsheetml/2009/9/main" objectType="CheckBox" fmlaLink="$T$40" lockText="1"/>
</file>

<file path=xl/ctrlProps/ctrlProp79.xml><?xml version="1.0" encoding="utf-8"?>
<formControlPr xmlns="http://schemas.microsoft.com/office/spreadsheetml/2009/9/main" objectType="CheckBox" fmlaLink="$U$40" lockText="1"/>
</file>

<file path=xl/ctrlProps/ctrlProp8.xml><?xml version="1.0" encoding="utf-8"?>
<formControlPr xmlns="http://schemas.microsoft.com/office/spreadsheetml/2009/9/main" objectType="CheckBox" fmlaLink="$P$22" lockText="1"/>
</file>

<file path=xl/ctrlProps/ctrlProp80.xml><?xml version="1.0" encoding="utf-8"?>
<formControlPr xmlns="http://schemas.microsoft.com/office/spreadsheetml/2009/9/main" objectType="CheckBox" fmlaLink="$V$40" lockText="1"/>
</file>

<file path=xl/ctrlProps/ctrlProp81.xml><?xml version="1.0" encoding="utf-8"?>
<formControlPr xmlns="http://schemas.microsoft.com/office/spreadsheetml/2009/9/main" objectType="CheckBox" fmlaLink="$W$40" lockText="1"/>
</file>

<file path=xl/ctrlProps/ctrlProp82.xml><?xml version="1.0" encoding="utf-8"?>
<formControlPr xmlns="http://schemas.microsoft.com/office/spreadsheetml/2009/9/main" objectType="CheckBox" fmlaLink="$X$40" lockText="1"/>
</file>

<file path=xl/ctrlProps/ctrlProp83.xml><?xml version="1.0" encoding="utf-8"?>
<formControlPr xmlns="http://schemas.microsoft.com/office/spreadsheetml/2009/9/main" objectType="CheckBox" fmlaLink="$Y$40" lockText="1"/>
</file>

<file path=xl/ctrlProps/ctrlProp84.xml><?xml version="1.0" encoding="utf-8"?>
<formControlPr xmlns="http://schemas.microsoft.com/office/spreadsheetml/2009/9/main" objectType="CheckBox" fmlaLink="$O$43" lockText="1"/>
</file>

<file path=xl/ctrlProps/ctrlProp85.xml><?xml version="1.0" encoding="utf-8"?>
<formControlPr xmlns="http://schemas.microsoft.com/office/spreadsheetml/2009/9/main" objectType="CheckBox" fmlaLink="$P$43" lockText="1"/>
</file>

<file path=xl/ctrlProps/ctrlProp86.xml><?xml version="1.0" encoding="utf-8"?>
<formControlPr xmlns="http://schemas.microsoft.com/office/spreadsheetml/2009/9/main" objectType="CheckBox" fmlaLink="$Q$43" lockText="1"/>
</file>

<file path=xl/ctrlProps/ctrlProp87.xml><?xml version="1.0" encoding="utf-8"?>
<formControlPr xmlns="http://schemas.microsoft.com/office/spreadsheetml/2009/9/main" objectType="CheckBox" fmlaLink="$R$43" lockText="1"/>
</file>

<file path=xl/ctrlProps/ctrlProp88.xml><?xml version="1.0" encoding="utf-8"?>
<formControlPr xmlns="http://schemas.microsoft.com/office/spreadsheetml/2009/9/main" objectType="CheckBox" fmlaLink="$S$43" lockText="1"/>
</file>

<file path=xl/ctrlProps/ctrlProp89.xml><?xml version="1.0" encoding="utf-8"?>
<formControlPr xmlns="http://schemas.microsoft.com/office/spreadsheetml/2009/9/main" objectType="CheckBox" fmlaLink="$T$43" lockText="1"/>
</file>

<file path=xl/ctrlProps/ctrlProp9.xml><?xml version="1.0" encoding="utf-8"?>
<formControlPr xmlns="http://schemas.microsoft.com/office/spreadsheetml/2009/9/main" objectType="CheckBox" fmlaLink="$Q$22" lockText="1"/>
</file>

<file path=xl/ctrlProps/ctrlProp90.xml><?xml version="1.0" encoding="utf-8"?>
<formControlPr xmlns="http://schemas.microsoft.com/office/spreadsheetml/2009/9/main" objectType="CheckBox" fmlaLink="$U$43" lockText="1"/>
</file>

<file path=xl/ctrlProps/ctrlProp91.xml><?xml version="1.0" encoding="utf-8"?>
<formControlPr xmlns="http://schemas.microsoft.com/office/spreadsheetml/2009/9/main" objectType="CheckBox" fmlaLink="$V$43" lockText="1"/>
</file>

<file path=xl/ctrlProps/ctrlProp92.xml><?xml version="1.0" encoding="utf-8"?>
<formControlPr xmlns="http://schemas.microsoft.com/office/spreadsheetml/2009/9/main" objectType="CheckBox" fmlaLink="$W$43" lockText="1"/>
</file>

<file path=xl/ctrlProps/ctrlProp93.xml><?xml version="1.0" encoding="utf-8"?>
<formControlPr xmlns="http://schemas.microsoft.com/office/spreadsheetml/2009/9/main" objectType="CheckBox" fmlaLink="$X$43" lockText="1"/>
</file>

<file path=xl/ctrlProps/ctrlProp94.xml><?xml version="1.0" encoding="utf-8"?>
<formControlPr xmlns="http://schemas.microsoft.com/office/spreadsheetml/2009/9/main" objectType="CheckBox" fmlaLink="$Y$43" lockText="1"/>
</file>

<file path=xl/ctrlProps/ctrlProp95.xml><?xml version="1.0" encoding="utf-8"?>
<formControlPr xmlns="http://schemas.microsoft.com/office/spreadsheetml/2009/9/main" objectType="CheckBox" fmlaLink="$O$47" lockText="1"/>
</file>

<file path=xl/ctrlProps/ctrlProp96.xml><?xml version="1.0" encoding="utf-8"?>
<formControlPr xmlns="http://schemas.microsoft.com/office/spreadsheetml/2009/9/main" objectType="CheckBox" fmlaLink="$P$47" lockText="1"/>
</file>

<file path=xl/ctrlProps/ctrlProp97.xml><?xml version="1.0" encoding="utf-8"?>
<formControlPr xmlns="http://schemas.microsoft.com/office/spreadsheetml/2009/9/main" objectType="CheckBox" fmlaLink="$Q$47" lockText="1"/>
</file>

<file path=xl/ctrlProps/ctrlProp98.xml><?xml version="1.0" encoding="utf-8"?>
<formControlPr xmlns="http://schemas.microsoft.com/office/spreadsheetml/2009/9/main" objectType="CheckBox" fmlaLink="$R$47" lockText="1"/>
</file>

<file path=xl/ctrlProps/ctrlProp99.xml><?xml version="1.0" encoding="utf-8"?>
<formControlPr xmlns="http://schemas.microsoft.com/office/spreadsheetml/2009/9/main" objectType="CheckBox" fmlaLink="$S$47"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152400</xdr:colOff>
          <xdr:row>15</xdr:row>
          <xdr:rowOff>200025</xdr:rowOff>
        </xdr:from>
        <xdr:to>
          <xdr:col>1</xdr:col>
          <xdr:colOff>361950</xdr:colOff>
          <xdr:row>16</xdr:row>
          <xdr:rowOff>209550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15</xdr:row>
          <xdr:rowOff>133350</xdr:rowOff>
        </xdr:from>
        <xdr:to>
          <xdr:col>2</xdr:col>
          <xdr:colOff>495300</xdr:colOff>
          <xdr:row>17</xdr:row>
          <xdr:rowOff>38100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15</xdr:row>
          <xdr:rowOff>180975</xdr:rowOff>
        </xdr:from>
        <xdr:to>
          <xdr:col>3</xdr:col>
          <xdr:colOff>447675</xdr:colOff>
          <xdr:row>16</xdr:row>
          <xdr:rowOff>180975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15</xdr:row>
          <xdr:rowOff>133350</xdr:rowOff>
        </xdr:from>
        <xdr:to>
          <xdr:col>4</xdr:col>
          <xdr:colOff>400050</xdr:colOff>
          <xdr:row>17</xdr:row>
          <xdr:rowOff>38100</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15</xdr:row>
          <xdr:rowOff>133350</xdr:rowOff>
        </xdr:from>
        <xdr:to>
          <xdr:col>5</xdr:col>
          <xdr:colOff>400050</xdr:colOff>
          <xdr:row>17</xdr:row>
          <xdr:rowOff>47625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15</xdr:row>
          <xdr:rowOff>152400</xdr:rowOff>
        </xdr:from>
        <xdr:to>
          <xdr:col>6</xdr:col>
          <xdr:colOff>438150</xdr:colOff>
          <xdr:row>17</xdr:row>
          <xdr:rowOff>38100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23</xdr:row>
          <xdr:rowOff>19050</xdr:rowOff>
        </xdr:from>
        <xdr:to>
          <xdr:col>1</xdr:col>
          <xdr:colOff>381000</xdr:colOff>
          <xdr:row>23</xdr:row>
          <xdr:rowOff>228600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23</xdr:row>
          <xdr:rowOff>9525</xdr:rowOff>
        </xdr:from>
        <xdr:to>
          <xdr:col>2</xdr:col>
          <xdr:colOff>323850</xdr:colOff>
          <xdr:row>23</xdr:row>
          <xdr:rowOff>219075</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23</xdr:row>
          <xdr:rowOff>9525</xdr:rowOff>
        </xdr:from>
        <xdr:to>
          <xdr:col>3</xdr:col>
          <xdr:colOff>323850</xdr:colOff>
          <xdr:row>23</xdr:row>
          <xdr:rowOff>219075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23</xdr:row>
          <xdr:rowOff>9525</xdr:rowOff>
        </xdr:from>
        <xdr:to>
          <xdr:col>4</xdr:col>
          <xdr:colOff>323850</xdr:colOff>
          <xdr:row>23</xdr:row>
          <xdr:rowOff>219075</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23</xdr:row>
          <xdr:rowOff>9525</xdr:rowOff>
        </xdr:from>
        <xdr:to>
          <xdr:col>5</xdr:col>
          <xdr:colOff>323850</xdr:colOff>
          <xdr:row>23</xdr:row>
          <xdr:rowOff>219075</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23</xdr:row>
          <xdr:rowOff>9525</xdr:rowOff>
        </xdr:from>
        <xdr:to>
          <xdr:col>6</xdr:col>
          <xdr:colOff>323850</xdr:colOff>
          <xdr:row>23</xdr:row>
          <xdr:rowOff>219075</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23</xdr:row>
          <xdr:rowOff>9525</xdr:rowOff>
        </xdr:from>
        <xdr:to>
          <xdr:col>7</xdr:col>
          <xdr:colOff>323850</xdr:colOff>
          <xdr:row>23</xdr:row>
          <xdr:rowOff>219075</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23</xdr:row>
          <xdr:rowOff>9525</xdr:rowOff>
        </xdr:from>
        <xdr:to>
          <xdr:col>8</xdr:col>
          <xdr:colOff>323850</xdr:colOff>
          <xdr:row>23</xdr:row>
          <xdr:rowOff>219075</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23</xdr:row>
          <xdr:rowOff>9525</xdr:rowOff>
        </xdr:from>
        <xdr:to>
          <xdr:col>9</xdr:col>
          <xdr:colOff>323850</xdr:colOff>
          <xdr:row>23</xdr:row>
          <xdr:rowOff>219075</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23</xdr:row>
          <xdr:rowOff>9525</xdr:rowOff>
        </xdr:from>
        <xdr:to>
          <xdr:col>10</xdr:col>
          <xdr:colOff>228600</xdr:colOff>
          <xdr:row>23</xdr:row>
          <xdr:rowOff>219075</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23</xdr:row>
          <xdr:rowOff>9525</xdr:rowOff>
        </xdr:from>
        <xdr:to>
          <xdr:col>11</xdr:col>
          <xdr:colOff>323850</xdr:colOff>
          <xdr:row>23</xdr:row>
          <xdr:rowOff>219075</xdr:rowOff>
        </xdr:to>
        <xdr:sp macro="" textlink="">
          <xdr:nvSpPr>
            <xdr:cNvPr id="2067" name="Check Box 19" hidden="1">
              <a:extLst>
                <a:ext uri="{63B3BB69-23CF-44E3-9099-C40C66FF867C}">
                  <a14:compatExt spid="_x0000_s2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26</xdr:row>
          <xdr:rowOff>19050</xdr:rowOff>
        </xdr:from>
        <xdr:to>
          <xdr:col>1</xdr:col>
          <xdr:colOff>381000</xdr:colOff>
          <xdr:row>26</xdr:row>
          <xdr:rowOff>228600</xdr:rowOff>
        </xdr:to>
        <xdr:sp macro="" textlink="">
          <xdr:nvSpPr>
            <xdr:cNvPr id="2079" name="Check Box 31" hidden="1">
              <a:extLst>
                <a:ext uri="{63B3BB69-23CF-44E3-9099-C40C66FF867C}">
                  <a14:compatExt spid="_x0000_s2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26</xdr:row>
          <xdr:rowOff>9525</xdr:rowOff>
        </xdr:from>
        <xdr:to>
          <xdr:col>2</xdr:col>
          <xdr:colOff>323850</xdr:colOff>
          <xdr:row>26</xdr:row>
          <xdr:rowOff>219075</xdr:rowOff>
        </xdr:to>
        <xdr:sp macro="" textlink="">
          <xdr:nvSpPr>
            <xdr:cNvPr id="2080" name="Check Box 32" hidden="1">
              <a:extLst>
                <a:ext uri="{63B3BB69-23CF-44E3-9099-C40C66FF867C}">
                  <a14:compatExt spid="_x0000_s2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26</xdr:row>
          <xdr:rowOff>9525</xdr:rowOff>
        </xdr:from>
        <xdr:to>
          <xdr:col>3</xdr:col>
          <xdr:colOff>323850</xdr:colOff>
          <xdr:row>26</xdr:row>
          <xdr:rowOff>219075</xdr:rowOff>
        </xdr:to>
        <xdr:sp macro="" textlink="">
          <xdr:nvSpPr>
            <xdr:cNvPr id="2081" name="Check Box 33" hidden="1">
              <a:extLst>
                <a:ext uri="{63B3BB69-23CF-44E3-9099-C40C66FF867C}">
                  <a14:compatExt spid="_x0000_s2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26</xdr:row>
          <xdr:rowOff>9525</xdr:rowOff>
        </xdr:from>
        <xdr:to>
          <xdr:col>4</xdr:col>
          <xdr:colOff>323850</xdr:colOff>
          <xdr:row>26</xdr:row>
          <xdr:rowOff>219075</xdr:rowOff>
        </xdr:to>
        <xdr:sp macro="" textlink="">
          <xdr:nvSpPr>
            <xdr:cNvPr id="2082" name="Check Box 34" hidden="1">
              <a:extLst>
                <a:ext uri="{63B3BB69-23CF-44E3-9099-C40C66FF867C}">
                  <a14:compatExt spid="_x0000_s2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26</xdr:row>
          <xdr:rowOff>9525</xdr:rowOff>
        </xdr:from>
        <xdr:to>
          <xdr:col>5</xdr:col>
          <xdr:colOff>323850</xdr:colOff>
          <xdr:row>26</xdr:row>
          <xdr:rowOff>219075</xdr:rowOff>
        </xdr:to>
        <xdr:sp macro="" textlink="">
          <xdr:nvSpPr>
            <xdr:cNvPr id="2083" name="Check Box 35" hidden="1">
              <a:extLst>
                <a:ext uri="{63B3BB69-23CF-44E3-9099-C40C66FF867C}">
                  <a14:compatExt spid="_x0000_s2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26</xdr:row>
          <xdr:rowOff>9525</xdr:rowOff>
        </xdr:from>
        <xdr:to>
          <xdr:col>6</xdr:col>
          <xdr:colOff>323850</xdr:colOff>
          <xdr:row>26</xdr:row>
          <xdr:rowOff>219075</xdr:rowOff>
        </xdr:to>
        <xdr:sp macro="" textlink="">
          <xdr:nvSpPr>
            <xdr:cNvPr id="2084" name="Check Box 36" hidden="1">
              <a:extLst>
                <a:ext uri="{63B3BB69-23CF-44E3-9099-C40C66FF867C}">
                  <a14:compatExt spid="_x0000_s2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26</xdr:row>
          <xdr:rowOff>9525</xdr:rowOff>
        </xdr:from>
        <xdr:to>
          <xdr:col>7</xdr:col>
          <xdr:colOff>323850</xdr:colOff>
          <xdr:row>26</xdr:row>
          <xdr:rowOff>219075</xdr:rowOff>
        </xdr:to>
        <xdr:sp macro="" textlink="">
          <xdr:nvSpPr>
            <xdr:cNvPr id="2085" name="Check Box 37" hidden="1">
              <a:extLst>
                <a:ext uri="{63B3BB69-23CF-44E3-9099-C40C66FF867C}">
                  <a14:compatExt spid="_x0000_s2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26</xdr:row>
          <xdr:rowOff>9525</xdr:rowOff>
        </xdr:from>
        <xdr:to>
          <xdr:col>8</xdr:col>
          <xdr:colOff>323850</xdr:colOff>
          <xdr:row>26</xdr:row>
          <xdr:rowOff>219075</xdr:rowOff>
        </xdr:to>
        <xdr:sp macro="" textlink="">
          <xdr:nvSpPr>
            <xdr:cNvPr id="2086" name="Check Box 38" hidden="1">
              <a:extLst>
                <a:ext uri="{63B3BB69-23CF-44E3-9099-C40C66FF867C}">
                  <a14:compatExt spid="_x0000_s2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26</xdr:row>
          <xdr:rowOff>9525</xdr:rowOff>
        </xdr:from>
        <xdr:to>
          <xdr:col>9</xdr:col>
          <xdr:colOff>323850</xdr:colOff>
          <xdr:row>26</xdr:row>
          <xdr:rowOff>219075</xdr:rowOff>
        </xdr:to>
        <xdr:sp macro="" textlink="">
          <xdr:nvSpPr>
            <xdr:cNvPr id="2087" name="Check Box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26</xdr:row>
          <xdr:rowOff>9525</xdr:rowOff>
        </xdr:from>
        <xdr:to>
          <xdr:col>10</xdr:col>
          <xdr:colOff>228600</xdr:colOff>
          <xdr:row>26</xdr:row>
          <xdr:rowOff>219075</xdr:rowOff>
        </xdr:to>
        <xdr:sp macro="" textlink="">
          <xdr:nvSpPr>
            <xdr:cNvPr id="2088" name="Check Box 40" hidden="1">
              <a:extLst>
                <a:ext uri="{63B3BB69-23CF-44E3-9099-C40C66FF867C}">
                  <a14:compatExt spid="_x0000_s2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26</xdr:row>
          <xdr:rowOff>9525</xdr:rowOff>
        </xdr:from>
        <xdr:to>
          <xdr:col>11</xdr:col>
          <xdr:colOff>323850</xdr:colOff>
          <xdr:row>26</xdr:row>
          <xdr:rowOff>219075</xdr:rowOff>
        </xdr:to>
        <xdr:sp macro="" textlink="">
          <xdr:nvSpPr>
            <xdr:cNvPr id="2089" name="Check Box 41" hidden="1">
              <a:extLst>
                <a:ext uri="{63B3BB69-23CF-44E3-9099-C40C66FF867C}">
                  <a14:compatExt spid="_x0000_s2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29</xdr:row>
          <xdr:rowOff>19050</xdr:rowOff>
        </xdr:from>
        <xdr:to>
          <xdr:col>1</xdr:col>
          <xdr:colOff>381000</xdr:colOff>
          <xdr:row>29</xdr:row>
          <xdr:rowOff>228600</xdr:rowOff>
        </xdr:to>
        <xdr:sp macro="" textlink="">
          <xdr:nvSpPr>
            <xdr:cNvPr id="2090" name="Check Box 42" hidden="1">
              <a:extLst>
                <a:ext uri="{63B3BB69-23CF-44E3-9099-C40C66FF867C}">
                  <a14:compatExt spid="_x0000_s2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29</xdr:row>
          <xdr:rowOff>9525</xdr:rowOff>
        </xdr:from>
        <xdr:to>
          <xdr:col>2</xdr:col>
          <xdr:colOff>323850</xdr:colOff>
          <xdr:row>29</xdr:row>
          <xdr:rowOff>219075</xdr:rowOff>
        </xdr:to>
        <xdr:sp macro="" textlink="">
          <xdr:nvSpPr>
            <xdr:cNvPr id="2091" name="Check Box 43" hidden="1">
              <a:extLst>
                <a:ext uri="{63B3BB69-23CF-44E3-9099-C40C66FF867C}">
                  <a14:compatExt spid="_x0000_s2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29</xdr:row>
          <xdr:rowOff>9525</xdr:rowOff>
        </xdr:from>
        <xdr:to>
          <xdr:col>3</xdr:col>
          <xdr:colOff>323850</xdr:colOff>
          <xdr:row>29</xdr:row>
          <xdr:rowOff>219075</xdr:rowOff>
        </xdr:to>
        <xdr:sp macro="" textlink="">
          <xdr:nvSpPr>
            <xdr:cNvPr id="2092" name="Check Box 44" hidden="1">
              <a:extLst>
                <a:ext uri="{63B3BB69-23CF-44E3-9099-C40C66FF867C}">
                  <a14:compatExt spid="_x0000_s2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29</xdr:row>
          <xdr:rowOff>9525</xdr:rowOff>
        </xdr:from>
        <xdr:to>
          <xdr:col>4</xdr:col>
          <xdr:colOff>323850</xdr:colOff>
          <xdr:row>29</xdr:row>
          <xdr:rowOff>219075</xdr:rowOff>
        </xdr:to>
        <xdr:sp macro="" textlink="">
          <xdr:nvSpPr>
            <xdr:cNvPr id="2093" name="Check Box 45" hidden="1">
              <a:extLst>
                <a:ext uri="{63B3BB69-23CF-44E3-9099-C40C66FF867C}">
                  <a14:compatExt spid="_x0000_s2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29</xdr:row>
          <xdr:rowOff>9525</xdr:rowOff>
        </xdr:from>
        <xdr:to>
          <xdr:col>5</xdr:col>
          <xdr:colOff>323850</xdr:colOff>
          <xdr:row>29</xdr:row>
          <xdr:rowOff>219075</xdr:rowOff>
        </xdr:to>
        <xdr:sp macro="" textlink="">
          <xdr:nvSpPr>
            <xdr:cNvPr id="2094" name="Check Box 46" hidden="1">
              <a:extLst>
                <a:ext uri="{63B3BB69-23CF-44E3-9099-C40C66FF867C}">
                  <a14:compatExt spid="_x0000_s2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9525</xdr:rowOff>
        </xdr:from>
        <xdr:to>
          <xdr:col>6</xdr:col>
          <xdr:colOff>323850</xdr:colOff>
          <xdr:row>29</xdr:row>
          <xdr:rowOff>219075</xdr:rowOff>
        </xdr:to>
        <xdr:sp macro="" textlink="">
          <xdr:nvSpPr>
            <xdr:cNvPr id="2095" name="Check Box 47" hidden="1">
              <a:extLst>
                <a:ext uri="{63B3BB69-23CF-44E3-9099-C40C66FF867C}">
                  <a14:compatExt spid="_x0000_s2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29</xdr:row>
          <xdr:rowOff>9525</xdr:rowOff>
        </xdr:from>
        <xdr:to>
          <xdr:col>7</xdr:col>
          <xdr:colOff>323850</xdr:colOff>
          <xdr:row>29</xdr:row>
          <xdr:rowOff>219075</xdr:rowOff>
        </xdr:to>
        <xdr:sp macro="" textlink="">
          <xdr:nvSpPr>
            <xdr:cNvPr id="2096" name="Check Box 48" hidden="1">
              <a:extLst>
                <a:ext uri="{63B3BB69-23CF-44E3-9099-C40C66FF867C}">
                  <a14:compatExt spid="_x0000_s2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29</xdr:row>
          <xdr:rowOff>9525</xdr:rowOff>
        </xdr:from>
        <xdr:to>
          <xdr:col>8</xdr:col>
          <xdr:colOff>323850</xdr:colOff>
          <xdr:row>29</xdr:row>
          <xdr:rowOff>219075</xdr:rowOff>
        </xdr:to>
        <xdr:sp macro="" textlink="">
          <xdr:nvSpPr>
            <xdr:cNvPr id="2097" name="Check Box 49" hidden="1">
              <a:extLst>
                <a:ext uri="{63B3BB69-23CF-44E3-9099-C40C66FF867C}">
                  <a14:compatExt spid="_x0000_s2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29</xdr:row>
          <xdr:rowOff>9525</xdr:rowOff>
        </xdr:from>
        <xdr:to>
          <xdr:col>9</xdr:col>
          <xdr:colOff>323850</xdr:colOff>
          <xdr:row>29</xdr:row>
          <xdr:rowOff>219075</xdr:rowOff>
        </xdr:to>
        <xdr:sp macro="" textlink="">
          <xdr:nvSpPr>
            <xdr:cNvPr id="2098" name="Check Box 50" hidden="1">
              <a:extLst>
                <a:ext uri="{63B3BB69-23CF-44E3-9099-C40C66FF867C}">
                  <a14:compatExt spid="_x0000_s2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29</xdr:row>
          <xdr:rowOff>9525</xdr:rowOff>
        </xdr:from>
        <xdr:to>
          <xdr:col>10</xdr:col>
          <xdr:colOff>228600</xdr:colOff>
          <xdr:row>29</xdr:row>
          <xdr:rowOff>219075</xdr:rowOff>
        </xdr:to>
        <xdr:sp macro="" textlink="">
          <xdr:nvSpPr>
            <xdr:cNvPr id="2099" name="Check Box 51" hidden="1">
              <a:extLst>
                <a:ext uri="{63B3BB69-23CF-44E3-9099-C40C66FF867C}">
                  <a14:compatExt spid="_x0000_s2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29</xdr:row>
          <xdr:rowOff>9525</xdr:rowOff>
        </xdr:from>
        <xdr:to>
          <xdr:col>11</xdr:col>
          <xdr:colOff>323850</xdr:colOff>
          <xdr:row>29</xdr:row>
          <xdr:rowOff>219075</xdr:rowOff>
        </xdr:to>
        <xdr:sp macro="" textlink="">
          <xdr:nvSpPr>
            <xdr:cNvPr id="2100" name="Check Box 52" hidden="1">
              <a:extLst>
                <a:ext uri="{63B3BB69-23CF-44E3-9099-C40C66FF867C}">
                  <a14:compatExt spid="_x0000_s2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32</xdr:row>
          <xdr:rowOff>19050</xdr:rowOff>
        </xdr:from>
        <xdr:to>
          <xdr:col>1</xdr:col>
          <xdr:colOff>381000</xdr:colOff>
          <xdr:row>32</xdr:row>
          <xdr:rowOff>228600</xdr:rowOff>
        </xdr:to>
        <xdr:sp macro="" textlink="">
          <xdr:nvSpPr>
            <xdr:cNvPr id="2101" name="Check Box 53" hidden="1">
              <a:extLst>
                <a:ext uri="{63B3BB69-23CF-44E3-9099-C40C66FF867C}">
                  <a14:compatExt spid="_x0000_s2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32</xdr:row>
          <xdr:rowOff>9525</xdr:rowOff>
        </xdr:from>
        <xdr:to>
          <xdr:col>2</xdr:col>
          <xdr:colOff>323850</xdr:colOff>
          <xdr:row>32</xdr:row>
          <xdr:rowOff>219075</xdr:rowOff>
        </xdr:to>
        <xdr:sp macro="" textlink="">
          <xdr:nvSpPr>
            <xdr:cNvPr id="2102" name="Check Box 54" hidden="1">
              <a:extLst>
                <a:ext uri="{63B3BB69-23CF-44E3-9099-C40C66FF867C}">
                  <a14:compatExt spid="_x0000_s2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32</xdr:row>
          <xdr:rowOff>9525</xdr:rowOff>
        </xdr:from>
        <xdr:to>
          <xdr:col>3</xdr:col>
          <xdr:colOff>323850</xdr:colOff>
          <xdr:row>32</xdr:row>
          <xdr:rowOff>219075</xdr:rowOff>
        </xdr:to>
        <xdr:sp macro="" textlink="">
          <xdr:nvSpPr>
            <xdr:cNvPr id="2103" name="Check Box 55" hidden="1">
              <a:extLst>
                <a:ext uri="{63B3BB69-23CF-44E3-9099-C40C66FF867C}">
                  <a14:compatExt spid="_x0000_s2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32</xdr:row>
          <xdr:rowOff>9525</xdr:rowOff>
        </xdr:from>
        <xdr:to>
          <xdr:col>4</xdr:col>
          <xdr:colOff>323850</xdr:colOff>
          <xdr:row>32</xdr:row>
          <xdr:rowOff>219075</xdr:rowOff>
        </xdr:to>
        <xdr:sp macro="" textlink="">
          <xdr:nvSpPr>
            <xdr:cNvPr id="2104" name="Check Box 56" hidden="1">
              <a:extLst>
                <a:ext uri="{63B3BB69-23CF-44E3-9099-C40C66FF867C}">
                  <a14:compatExt spid="_x0000_s2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32</xdr:row>
          <xdr:rowOff>9525</xdr:rowOff>
        </xdr:from>
        <xdr:to>
          <xdr:col>5</xdr:col>
          <xdr:colOff>323850</xdr:colOff>
          <xdr:row>32</xdr:row>
          <xdr:rowOff>219075</xdr:rowOff>
        </xdr:to>
        <xdr:sp macro="" textlink="">
          <xdr:nvSpPr>
            <xdr:cNvPr id="2105" name="Check Box 57" hidden="1">
              <a:extLst>
                <a:ext uri="{63B3BB69-23CF-44E3-9099-C40C66FF867C}">
                  <a14:compatExt spid="_x0000_s2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9525</xdr:rowOff>
        </xdr:from>
        <xdr:to>
          <xdr:col>6</xdr:col>
          <xdr:colOff>323850</xdr:colOff>
          <xdr:row>32</xdr:row>
          <xdr:rowOff>219075</xdr:rowOff>
        </xdr:to>
        <xdr:sp macro="" textlink="">
          <xdr:nvSpPr>
            <xdr:cNvPr id="2106" name="Check Box 58" hidden="1">
              <a:extLst>
                <a:ext uri="{63B3BB69-23CF-44E3-9099-C40C66FF867C}">
                  <a14:compatExt spid="_x0000_s2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32</xdr:row>
          <xdr:rowOff>9525</xdr:rowOff>
        </xdr:from>
        <xdr:to>
          <xdr:col>7</xdr:col>
          <xdr:colOff>323850</xdr:colOff>
          <xdr:row>32</xdr:row>
          <xdr:rowOff>219075</xdr:rowOff>
        </xdr:to>
        <xdr:sp macro="" textlink="">
          <xdr:nvSpPr>
            <xdr:cNvPr id="2107" name="Check Box 59" hidden="1">
              <a:extLst>
                <a:ext uri="{63B3BB69-23CF-44E3-9099-C40C66FF867C}">
                  <a14:compatExt spid="_x0000_s2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32</xdr:row>
          <xdr:rowOff>9525</xdr:rowOff>
        </xdr:from>
        <xdr:to>
          <xdr:col>8</xdr:col>
          <xdr:colOff>323850</xdr:colOff>
          <xdr:row>32</xdr:row>
          <xdr:rowOff>219075</xdr:rowOff>
        </xdr:to>
        <xdr:sp macro="" textlink="">
          <xdr:nvSpPr>
            <xdr:cNvPr id="2108" name="Check Box 60" hidden="1">
              <a:extLst>
                <a:ext uri="{63B3BB69-23CF-44E3-9099-C40C66FF867C}">
                  <a14:compatExt spid="_x0000_s2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32</xdr:row>
          <xdr:rowOff>9525</xdr:rowOff>
        </xdr:from>
        <xdr:to>
          <xdr:col>9</xdr:col>
          <xdr:colOff>323850</xdr:colOff>
          <xdr:row>32</xdr:row>
          <xdr:rowOff>219075</xdr:rowOff>
        </xdr:to>
        <xdr:sp macro="" textlink="">
          <xdr:nvSpPr>
            <xdr:cNvPr id="2109" name="Check Box 61" hidden="1">
              <a:extLst>
                <a:ext uri="{63B3BB69-23CF-44E3-9099-C40C66FF867C}">
                  <a14:compatExt spid="_x0000_s2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32</xdr:row>
          <xdr:rowOff>9525</xdr:rowOff>
        </xdr:from>
        <xdr:to>
          <xdr:col>10</xdr:col>
          <xdr:colOff>228600</xdr:colOff>
          <xdr:row>32</xdr:row>
          <xdr:rowOff>219075</xdr:rowOff>
        </xdr:to>
        <xdr:sp macro="" textlink="">
          <xdr:nvSpPr>
            <xdr:cNvPr id="2110" name="Check Box 62" hidden="1">
              <a:extLst>
                <a:ext uri="{63B3BB69-23CF-44E3-9099-C40C66FF867C}">
                  <a14:compatExt spid="_x0000_s2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32</xdr:row>
          <xdr:rowOff>9525</xdr:rowOff>
        </xdr:from>
        <xdr:to>
          <xdr:col>11</xdr:col>
          <xdr:colOff>323850</xdr:colOff>
          <xdr:row>32</xdr:row>
          <xdr:rowOff>219075</xdr:rowOff>
        </xdr:to>
        <xdr:sp macro="" textlink="">
          <xdr:nvSpPr>
            <xdr:cNvPr id="2111" name="Check Box 63" hidden="1">
              <a:extLst>
                <a:ext uri="{63B3BB69-23CF-44E3-9099-C40C66FF867C}">
                  <a14:compatExt spid="_x0000_s2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35</xdr:row>
          <xdr:rowOff>19050</xdr:rowOff>
        </xdr:from>
        <xdr:to>
          <xdr:col>1</xdr:col>
          <xdr:colOff>381000</xdr:colOff>
          <xdr:row>35</xdr:row>
          <xdr:rowOff>228600</xdr:rowOff>
        </xdr:to>
        <xdr:sp macro="" textlink="">
          <xdr:nvSpPr>
            <xdr:cNvPr id="2112" name="Check Box 64" hidden="1">
              <a:extLst>
                <a:ext uri="{63B3BB69-23CF-44E3-9099-C40C66FF867C}">
                  <a14:compatExt spid="_x0000_s2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35</xdr:row>
          <xdr:rowOff>9525</xdr:rowOff>
        </xdr:from>
        <xdr:to>
          <xdr:col>2</xdr:col>
          <xdr:colOff>323850</xdr:colOff>
          <xdr:row>35</xdr:row>
          <xdr:rowOff>219075</xdr:rowOff>
        </xdr:to>
        <xdr:sp macro="" textlink="">
          <xdr:nvSpPr>
            <xdr:cNvPr id="2113" name="Check Box 65" hidden="1">
              <a:extLst>
                <a:ext uri="{63B3BB69-23CF-44E3-9099-C40C66FF867C}">
                  <a14:compatExt spid="_x0000_s2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35</xdr:row>
          <xdr:rowOff>9525</xdr:rowOff>
        </xdr:from>
        <xdr:to>
          <xdr:col>3</xdr:col>
          <xdr:colOff>323850</xdr:colOff>
          <xdr:row>35</xdr:row>
          <xdr:rowOff>219075</xdr:rowOff>
        </xdr:to>
        <xdr:sp macro="" textlink="">
          <xdr:nvSpPr>
            <xdr:cNvPr id="2114" name="Check Box 66" hidden="1">
              <a:extLst>
                <a:ext uri="{63B3BB69-23CF-44E3-9099-C40C66FF867C}">
                  <a14:compatExt spid="_x0000_s2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35</xdr:row>
          <xdr:rowOff>9525</xdr:rowOff>
        </xdr:from>
        <xdr:to>
          <xdr:col>4</xdr:col>
          <xdr:colOff>323850</xdr:colOff>
          <xdr:row>35</xdr:row>
          <xdr:rowOff>219075</xdr:rowOff>
        </xdr:to>
        <xdr:sp macro="" textlink="">
          <xdr:nvSpPr>
            <xdr:cNvPr id="2115" name="Check Box 67" hidden="1">
              <a:extLst>
                <a:ext uri="{63B3BB69-23CF-44E3-9099-C40C66FF867C}">
                  <a14:compatExt spid="_x0000_s2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35</xdr:row>
          <xdr:rowOff>9525</xdr:rowOff>
        </xdr:from>
        <xdr:to>
          <xdr:col>5</xdr:col>
          <xdr:colOff>323850</xdr:colOff>
          <xdr:row>35</xdr:row>
          <xdr:rowOff>219075</xdr:rowOff>
        </xdr:to>
        <xdr:sp macro="" textlink="">
          <xdr:nvSpPr>
            <xdr:cNvPr id="2116" name="Check Box 68" hidden="1">
              <a:extLst>
                <a:ext uri="{63B3BB69-23CF-44E3-9099-C40C66FF867C}">
                  <a14:compatExt spid="_x0000_s2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35</xdr:row>
          <xdr:rowOff>9525</xdr:rowOff>
        </xdr:from>
        <xdr:to>
          <xdr:col>6</xdr:col>
          <xdr:colOff>323850</xdr:colOff>
          <xdr:row>35</xdr:row>
          <xdr:rowOff>219075</xdr:rowOff>
        </xdr:to>
        <xdr:sp macro="" textlink="">
          <xdr:nvSpPr>
            <xdr:cNvPr id="2117" name="Check Box 69" hidden="1">
              <a:extLst>
                <a:ext uri="{63B3BB69-23CF-44E3-9099-C40C66FF867C}">
                  <a14:compatExt spid="_x0000_s2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35</xdr:row>
          <xdr:rowOff>9525</xdr:rowOff>
        </xdr:from>
        <xdr:to>
          <xdr:col>7</xdr:col>
          <xdr:colOff>323850</xdr:colOff>
          <xdr:row>35</xdr:row>
          <xdr:rowOff>219075</xdr:rowOff>
        </xdr:to>
        <xdr:sp macro="" textlink="">
          <xdr:nvSpPr>
            <xdr:cNvPr id="2118" name="Check Box 70" hidden="1">
              <a:extLst>
                <a:ext uri="{63B3BB69-23CF-44E3-9099-C40C66FF867C}">
                  <a14:compatExt spid="_x0000_s2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35</xdr:row>
          <xdr:rowOff>9525</xdr:rowOff>
        </xdr:from>
        <xdr:to>
          <xdr:col>8</xdr:col>
          <xdr:colOff>323850</xdr:colOff>
          <xdr:row>35</xdr:row>
          <xdr:rowOff>219075</xdr:rowOff>
        </xdr:to>
        <xdr:sp macro="" textlink="">
          <xdr:nvSpPr>
            <xdr:cNvPr id="2119" name="Check Box 71" hidden="1">
              <a:extLst>
                <a:ext uri="{63B3BB69-23CF-44E3-9099-C40C66FF867C}">
                  <a14:compatExt spid="_x0000_s2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35</xdr:row>
          <xdr:rowOff>9525</xdr:rowOff>
        </xdr:from>
        <xdr:to>
          <xdr:col>9</xdr:col>
          <xdr:colOff>323850</xdr:colOff>
          <xdr:row>35</xdr:row>
          <xdr:rowOff>219075</xdr:rowOff>
        </xdr:to>
        <xdr:sp macro="" textlink="">
          <xdr:nvSpPr>
            <xdr:cNvPr id="2120" name="Check Box 72" hidden="1">
              <a:extLst>
                <a:ext uri="{63B3BB69-23CF-44E3-9099-C40C66FF867C}">
                  <a14:compatExt spid="_x0000_s2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35</xdr:row>
          <xdr:rowOff>9525</xdr:rowOff>
        </xdr:from>
        <xdr:to>
          <xdr:col>10</xdr:col>
          <xdr:colOff>228600</xdr:colOff>
          <xdr:row>35</xdr:row>
          <xdr:rowOff>219075</xdr:rowOff>
        </xdr:to>
        <xdr:sp macro="" textlink="">
          <xdr:nvSpPr>
            <xdr:cNvPr id="2121" name="Check Box 73" hidden="1">
              <a:extLst>
                <a:ext uri="{63B3BB69-23CF-44E3-9099-C40C66FF867C}">
                  <a14:compatExt spid="_x0000_s2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35</xdr:row>
          <xdr:rowOff>9525</xdr:rowOff>
        </xdr:from>
        <xdr:to>
          <xdr:col>11</xdr:col>
          <xdr:colOff>323850</xdr:colOff>
          <xdr:row>35</xdr:row>
          <xdr:rowOff>219075</xdr:rowOff>
        </xdr:to>
        <xdr:sp macro="" textlink="">
          <xdr:nvSpPr>
            <xdr:cNvPr id="2122" name="Check Box 74" hidden="1">
              <a:extLst>
                <a:ext uri="{63B3BB69-23CF-44E3-9099-C40C66FF867C}">
                  <a14:compatExt spid="_x0000_s2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38</xdr:row>
          <xdr:rowOff>19050</xdr:rowOff>
        </xdr:from>
        <xdr:to>
          <xdr:col>1</xdr:col>
          <xdr:colOff>381000</xdr:colOff>
          <xdr:row>38</xdr:row>
          <xdr:rowOff>228600</xdr:rowOff>
        </xdr:to>
        <xdr:sp macro="" textlink="">
          <xdr:nvSpPr>
            <xdr:cNvPr id="2123" name="Check Box 75" hidden="1">
              <a:extLst>
                <a:ext uri="{63B3BB69-23CF-44E3-9099-C40C66FF867C}">
                  <a14:compatExt spid="_x0000_s2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38</xdr:row>
          <xdr:rowOff>9525</xdr:rowOff>
        </xdr:from>
        <xdr:to>
          <xdr:col>2</xdr:col>
          <xdr:colOff>323850</xdr:colOff>
          <xdr:row>38</xdr:row>
          <xdr:rowOff>219075</xdr:rowOff>
        </xdr:to>
        <xdr:sp macro="" textlink="">
          <xdr:nvSpPr>
            <xdr:cNvPr id="2124" name="Check Box 76" hidden="1">
              <a:extLst>
                <a:ext uri="{63B3BB69-23CF-44E3-9099-C40C66FF867C}">
                  <a14:compatExt spid="_x0000_s2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38</xdr:row>
          <xdr:rowOff>9525</xdr:rowOff>
        </xdr:from>
        <xdr:to>
          <xdr:col>3</xdr:col>
          <xdr:colOff>323850</xdr:colOff>
          <xdr:row>38</xdr:row>
          <xdr:rowOff>219075</xdr:rowOff>
        </xdr:to>
        <xdr:sp macro="" textlink="">
          <xdr:nvSpPr>
            <xdr:cNvPr id="2125" name="Check Box 77" hidden="1">
              <a:extLst>
                <a:ext uri="{63B3BB69-23CF-44E3-9099-C40C66FF867C}">
                  <a14:compatExt spid="_x0000_s2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38</xdr:row>
          <xdr:rowOff>9525</xdr:rowOff>
        </xdr:from>
        <xdr:to>
          <xdr:col>4</xdr:col>
          <xdr:colOff>323850</xdr:colOff>
          <xdr:row>38</xdr:row>
          <xdr:rowOff>219075</xdr:rowOff>
        </xdr:to>
        <xdr:sp macro="" textlink="">
          <xdr:nvSpPr>
            <xdr:cNvPr id="2126" name="Check Box 78" hidden="1">
              <a:extLst>
                <a:ext uri="{63B3BB69-23CF-44E3-9099-C40C66FF867C}">
                  <a14:compatExt spid="_x0000_s2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38</xdr:row>
          <xdr:rowOff>9525</xdr:rowOff>
        </xdr:from>
        <xdr:to>
          <xdr:col>5</xdr:col>
          <xdr:colOff>323850</xdr:colOff>
          <xdr:row>38</xdr:row>
          <xdr:rowOff>219075</xdr:rowOff>
        </xdr:to>
        <xdr:sp macro="" textlink="">
          <xdr:nvSpPr>
            <xdr:cNvPr id="2127" name="Check Box 79" hidden="1">
              <a:extLst>
                <a:ext uri="{63B3BB69-23CF-44E3-9099-C40C66FF867C}">
                  <a14:compatExt spid="_x0000_s2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38</xdr:row>
          <xdr:rowOff>9525</xdr:rowOff>
        </xdr:from>
        <xdr:to>
          <xdr:col>6</xdr:col>
          <xdr:colOff>323850</xdr:colOff>
          <xdr:row>38</xdr:row>
          <xdr:rowOff>219075</xdr:rowOff>
        </xdr:to>
        <xdr:sp macro="" textlink="">
          <xdr:nvSpPr>
            <xdr:cNvPr id="2128" name="Check Box 80" hidden="1">
              <a:extLst>
                <a:ext uri="{63B3BB69-23CF-44E3-9099-C40C66FF867C}">
                  <a14:compatExt spid="_x0000_s2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38</xdr:row>
          <xdr:rowOff>9525</xdr:rowOff>
        </xdr:from>
        <xdr:to>
          <xdr:col>7</xdr:col>
          <xdr:colOff>323850</xdr:colOff>
          <xdr:row>38</xdr:row>
          <xdr:rowOff>219075</xdr:rowOff>
        </xdr:to>
        <xdr:sp macro="" textlink="">
          <xdr:nvSpPr>
            <xdr:cNvPr id="2129" name="Check Box 81" hidden="1">
              <a:extLst>
                <a:ext uri="{63B3BB69-23CF-44E3-9099-C40C66FF867C}">
                  <a14:compatExt spid="_x0000_s2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38</xdr:row>
          <xdr:rowOff>9525</xdr:rowOff>
        </xdr:from>
        <xdr:to>
          <xdr:col>8</xdr:col>
          <xdr:colOff>323850</xdr:colOff>
          <xdr:row>38</xdr:row>
          <xdr:rowOff>219075</xdr:rowOff>
        </xdr:to>
        <xdr:sp macro="" textlink="">
          <xdr:nvSpPr>
            <xdr:cNvPr id="2130" name="Check Box 82" hidden="1">
              <a:extLst>
                <a:ext uri="{63B3BB69-23CF-44E3-9099-C40C66FF867C}">
                  <a14:compatExt spid="_x0000_s2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38</xdr:row>
          <xdr:rowOff>9525</xdr:rowOff>
        </xdr:from>
        <xdr:to>
          <xdr:col>9</xdr:col>
          <xdr:colOff>323850</xdr:colOff>
          <xdr:row>38</xdr:row>
          <xdr:rowOff>219075</xdr:rowOff>
        </xdr:to>
        <xdr:sp macro="" textlink="">
          <xdr:nvSpPr>
            <xdr:cNvPr id="2131" name="Check Box 83" hidden="1">
              <a:extLst>
                <a:ext uri="{63B3BB69-23CF-44E3-9099-C40C66FF867C}">
                  <a14:compatExt spid="_x0000_s2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38</xdr:row>
          <xdr:rowOff>9525</xdr:rowOff>
        </xdr:from>
        <xdr:to>
          <xdr:col>10</xdr:col>
          <xdr:colOff>228600</xdr:colOff>
          <xdr:row>38</xdr:row>
          <xdr:rowOff>219075</xdr:rowOff>
        </xdr:to>
        <xdr:sp macro="" textlink="">
          <xdr:nvSpPr>
            <xdr:cNvPr id="2132" name="Check Box 84" hidden="1">
              <a:extLst>
                <a:ext uri="{63B3BB69-23CF-44E3-9099-C40C66FF867C}">
                  <a14:compatExt spid="_x0000_s2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38</xdr:row>
          <xdr:rowOff>9525</xdr:rowOff>
        </xdr:from>
        <xdr:to>
          <xdr:col>11</xdr:col>
          <xdr:colOff>323850</xdr:colOff>
          <xdr:row>38</xdr:row>
          <xdr:rowOff>219075</xdr:rowOff>
        </xdr:to>
        <xdr:sp macro="" textlink="">
          <xdr:nvSpPr>
            <xdr:cNvPr id="2133" name="Check Box 85" hidden="1">
              <a:extLst>
                <a:ext uri="{63B3BB69-23CF-44E3-9099-C40C66FF867C}">
                  <a14:compatExt spid="_x0000_s2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41</xdr:row>
          <xdr:rowOff>19050</xdr:rowOff>
        </xdr:from>
        <xdr:to>
          <xdr:col>1</xdr:col>
          <xdr:colOff>381000</xdr:colOff>
          <xdr:row>41</xdr:row>
          <xdr:rowOff>228600</xdr:rowOff>
        </xdr:to>
        <xdr:sp macro="" textlink="">
          <xdr:nvSpPr>
            <xdr:cNvPr id="2134" name="Check Box 86" hidden="1">
              <a:extLst>
                <a:ext uri="{63B3BB69-23CF-44E3-9099-C40C66FF867C}">
                  <a14:compatExt spid="_x0000_s2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41</xdr:row>
          <xdr:rowOff>9525</xdr:rowOff>
        </xdr:from>
        <xdr:to>
          <xdr:col>2</xdr:col>
          <xdr:colOff>323850</xdr:colOff>
          <xdr:row>41</xdr:row>
          <xdr:rowOff>219075</xdr:rowOff>
        </xdr:to>
        <xdr:sp macro="" textlink="">
          <xdr:nvSpPr>
            <xdr:cNvPr id="2135" name="Check Box 87" hidden="1">
              <a:extLst>
                <a:ext uri="{63B3BB69-23CF-44E3-9099-C40C66FF867C}">
                  <a14:compatExt spid="_x0000_s2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41</xdr:row>
          <xdr:rowOff>9525</xdr:rowOff>
        </xdr:from>
        <xdr:to>
          <xdr:col>3</xdr:col>
          <xdr:colOff>323850</xdr:colOff>
          <xdr:row>41</xdr:row>
          <xdr:rowOff>219075</xdr:rowOff>
        </xdr:to>
        <xdr:sp macro="" textlink="">
          <xdr:nvSpPr>
            <xdr:cNvPr id="2136" name="Check Box 88" hidden="1">
              <a:extLst>
                <a:ext uri="{63B3BB69-23CF-44E3-9099-C40C66FF867C}">
                  <a14:compatExt spid="_x0000_s2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41</xdr:row>
          <xdr:rowOff>9525</xdr:rowOff>
        </xdr:from>
        <xdr:to>
          <xdr:col>4</xdr:col>
          <xdr:colOff>323850</xdr:colOff>
          <xdr:row>41</xdr:row>
          <xdr:rowOff>219075</xdr:rowOff>
        </xdr:to>
        <xdr:sp macro="" textlink="">
          <xdr:nvSpPr>
            <xdr:cNvPr id="2137" name="Check Box 89" hidden="1">
              <a:extLst>
                <a:ext uri="{63B3BB69-23CF-44E3-9099-C40C66FF867C}">
                  <a14:compatExt spid="_x0000_s2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41</xdr:row>
          <xdr:rowOff>9525</xdr:rowOff>
        </xdr:from>
        <xdr:to>
          <xdr:col>5</xdr:col>
          <xdr:colOff>323850</xdr:colOff>
          <xdr:row>41</xdr:row>
          <xdr:rowOff>219075</xdr:rowOff>
        </xdr:to>
        <xdr:sp macro="" textlink="">
          <xdr:nvSpPr>
            <xdr:cNvPr id="2138" name="Check Box 90" hidden="1">
              <a:extLst>
                <a:ext uri="{63B3BB69-23CF-44E3-9099-C40C66FF867C}">
                  <a14:compatExt spid="_x0000_s2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9525</xdr:rowOff>
        </xdr:from>
        <xdr:to>
          <xdr:col>6</xdr:col>
          <xdr:colOff>323850</xdr:colOff>
          <xdr:row>41</xdr:row>
          <xdr:rowOff>219075</xdr:rowOff>
        </xdr:to>
        <xdr:sp macro="" textlink="">
          <xdr:nvSpPr>
            <xdr:cNvPr id="2139" name="Check Box 91" hidden="1">
              <a:extLst>
                <a:ext uri="{63B3BB69-23CF-44E3-9099-C40C66FF867C}">
                  <a14:compatExt spid="_x0000_s2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41</xdr:row>
          <xdr:rowOff>9525</xdr:rowOff>
        </xdr:from>
        <xdr:to>
          <xdr:col>7</xdr:col>
          <xdr:colOff>323850</xdr:colOff>
          <xdr:row>41</xdr:row>
          <xdr:rowOff>219075</xdr:rowOff>
        </xdr:to>
        <xdr:sp macro="" textlink="">
          <xdr:nvSpPr>
            <xdr:cNvPr id="2140" name="Check Box 92" hidden="1">
              <a:extLst>
                <a:ext uri="{63B3BB69-23CF-44E3-9099-C40C66FF867C}">
                  <a14:compatExt spid="_x0000_s2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41</xdr:row>
          <xdr:rowOff>9525</xdr:rowOff>
        </xdr:from>
        <xdr:to>
          <xdr:col>8</xdr:col>
          <xdr:colOff>323850</xdr:colOff>
          <xdr:row>41</xdr:row>
          <xdr:rowOff>219075</xdr:rowOff>
        </xdr:to>
        <xdr:sp macro="" textlink="">
          <xdr:nvSpPr>
            <xdr:cNvPr id="2141" name="Check Box 93" hidden="1">
              <a:extLst>
                <a:ext uri="{63B3BB69-23CF-44E3-9099-C40C66FF867C}">
                  <a14:compatExt spid="_x0000_s2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41</xdr:row>
          <xdr:rowOff>9525</xdr:rowOff>
        </xdr:from>
        <xdr:to>
          <xdr:col>9</xdr:col>
          <xdr:colOff>323850</xdr:colOff>
          <xdr:row>41</xdr:row>
          <xdr:rowOff>219075</xdr:rowOff>
        </xdr:to>
        <xdr:sp macro="" textlink="">
          <xdr:nvSpPr>
            <xdr:cNvPr id="2142" name="Check Box 94" hidden="1">
              <a:extLst>
                <a:ext uri="{63B3BB69-23CF-44E3-9099-C40C66FF867C}">
                  <a14:compatExt spid="_x0000_s2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41</xdr:row>
          <xdr:rowOff>9525</xdr:rowOff>
        </xdr:from>
        <xdr:to>
          <xdr:col>10</xdr:col>
          <xdr:colOff>228600</xdr:colOff>
          <xdr:row>41</xdr:row>
          <xdr:rowOff>219075</xdr:rowOff>
        </xdr:to>
        <xdr:sp macro="" textlink="">
          <xdr:nvSpPr>
            <xdr:cNvPr id="2143" name="Check Box 95" hidden="1">
              <a:extLst>
                <a:ext uri="{63B3BB69-23CF-44E3-9099-C40C66FF867C}">
                  <a14:compatExt spid="_x0000_s2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41</xdr:row>
          <xdr:rowOff>9525</xdr:rowOff>
        </xdr:from>
        <xdr:to>
          <xdr:col>11</xdr:col>
          <xdr:colOff>323850</xdr:colOff>
          <xdr:row>41</xdr:row>
          <xdr:rowOff>219075</xdr:rowOff>
        </xdr:to>
        <xdr:sp macro="" textlink="">
          <xdr:nvSpPr>
            <xdr:cNvPr id="2144" name="Check Box 96" hidden="1">
              <a:extLst>
                <a:ext uri="{63B3BB69-23CF-44E3-9099-C40C66FF867C}">
                  <a14:compatExt spid="_x0000_s2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44</xdr:row>
          <xdr:rowOff>19050</xdr:rowOff>
        </xdr:from>
        <xdr:to>
          <xdr:col>1</xdr:col>
          <xdr:colOff>381000</xdr:colOff>
          <xdr:row>44</xdr:row>
          <xdr:rowOff>228600</xdr:rowOff>
        </xdr:to>
        <xdr:sp macro="" textlink="">
          <xdr:nvSpPr>
            <xdr:cNvPr id="2145" name="Check Box 97" hidden="1">
              <a:extLst>
                <a:ext uri="{63B3BB69-23CF-44E3-9099-C40C66FF867C}">
                  <a14:compatExt spid="_x0000_s2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44</xdr:row>
          <xdr:rowOff>9525</xdr:rowOff>
        </xdr:from>
        <xdr:to>
          <xdr:col>2</xdr:col>
          <xdr:colOff>323850</xdr:colOff>
          <xdr:row>44</xdr:row>
          <xdr:rowOff>219075</xdr:rowOff>
        </xdr:to>
        <xdr:sp macro="" textlink="">
          <xdr:nvSpPr>
            <xdr:cNvPr id="2146" name="Check Box 98" hidden="1">
              <a:extLst>
                <a:ext uri="{63B3BB69-23CF-44E3-9099-C40C66FF867C}">
                  <a14:compatExt spid="_x0000_s2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44</xdr:row>
          <xdr:rowOff>9525</xdr:rowOff>
        </xdr:from>
        <xdr:to>
          <xdr:col>3</xdr:col>
          <xdr:colOff>323850</xdr:colOff>
          <xdr:row>44</xdr:row>
          <xdr:rowOff>219075</xdr:rowOff>
        </xdr:to>
        <xdr:sp macro="" textlink="">
          <xdr:nvSpPr>
            <xdr:cNvPr id="2147" name="Check Box 99" hidden="1">
              <a:extLst>
                <a:ext uri="{63B3BB69-23CF-44E3-9099-C40C66FF867C}">
                  <a14:compatExt spid="_x0000_s2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44</xdr:row>
          <xdr:rowOff>9525</xdr:rowOff>
        </xdr:from>
        <xdr:to>
          <xdr:col>4</xdr:col>
          <xdr:colOff>323850</xdr:colOff>
          <xdr:row>44</xdr:row>
          <xdr:rowOff>219075</xdr:rowOff>
        </xdr:to>
        <xdr:sp macro="" textlink="">
          <xdr:nvSpPr>
            <xdr:cNvPr id="2148" name="Check Box 100" hidden="1">
              <a:extLst>
                <a:ext uri="{63B3BB69-23CF-44E3-9099-C40C66FF867C}">
                  <a14:compatExt spid="_x0000_s2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44</xdr:row>
          <xdr:rowOff>9525</xdr:rowOff>
        </xdr:from>
        <xdr:to>
          <xdr:col>5</xdr:col>
          <xdr:colOff>323850</xdr:colOff>
          <xdr:row>44</xdr:row>
          <xdr:rowOff>219075</xdr:rowOff>
        </xdr:to>
        <xdr:sp macro="" textlink="">
          <xdr:nvSpPr>
            <xdr:cNvPr id="2149" name="Check Box 101" hidden="1">
              <a:extLst>
                <a:ext uri="{63B3BB69-23CF-44E3-9099-C40C66FF867C}">
                  <a14:compatExt spid="_x0000_s2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44</xdr:row>
          <xdr:rowOff>9525</xdr:rowOff>
        </xdr:from>
        <xdr:to>
          <xdr:col>6</xdr:col>
          <xdr:colOff>323850</xdr:colOff>
          <xdr:row>44</xdr:row>
          <xdr:rowOff>219075</xdr:rowOff>
        </xdr:to>
        <xdr:sp macro="" textlink="">
          <xdr:nvSpPr>
            <xdr:cNvPr id="2150" name="Check Box 102" hidden="1">
              <a:extLst>
                <a:ext uri="{63B3BB69-23CF-44E3-9099-C40C66FF867C}">
                  <a14:compatExt spid="_x0000_s2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44</xdr:row>
          <xdr:rowOff>9525</xdr:rowOff>
        </xdr:from>
        <xdr:to>
          <xdr:col>7</xdr:col>
          <xdr:colOff>323850</xdr:colOff>
          <xdr:row>44</xdr:row>
          <xdr:rowOff>219075</xdr:rowOff>
        </xdr:to>
        <xdr:sp macro="" textlink="">
          <xdr:nvSpPr>
            <xdr:cNvPr id="2151" name="Check Box 103" hidden="1">
              <a:extLst>
                <a:ext uri="{63B3BB69-23CF-44E3-9099-C40C66FF867C}">
                  <a14:compatExt spid="_x0000_s2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44</xdr:row>
          <xdr:rowOff>9525</xdr:rowOff>
        </xdr:from>
        <xdr:to>
          <xdr:col>8</xdr:col>
          <xdr:colOff>323850</xdr:colOff>
          <xdr:row>44</xdr:row>
          <xdr:rowOff>219075</xdr:rowOff>
        </xdr:to>
        <xdr:sp macro="" textlink="">
          <xdr:nvSpPr>
            <xdr:cNvPr id="2152" name="Check Box 104" hidden="1">
              <a:extLst>
                <a:ext uri="{63B3BB69-23CF-44E3-9099-C40C66FF867C}">
                  <a14:compatExt spid="_x0000_s2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44</xdr:row>
          <xdr:rowOff>9525</xdr:rowOff>
        </xdr:from>
        <xdr:to>
          <xdr:col>9</xdr:col>
          <xdr:colOff>323850</xdr:colOff>
          <xdr:row>44</xdr:row>
          <xdr:rowOff>219075</xdr:rowOff>
        </xdr:to>
        <xdr:sp macro="" textlink="">
          <xdr:nvSpPr>
            <xdr:cNvPr id="2153" name="Check Box 105" hidden="1">
              <a:extLst>
                <a:ext uri="{63B3BB69-23CF-44E3-9099-C40C66FF867C}">
                  <a14:compatExt spid="_x0000_s2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44</xdr:row>
          <xdr:rowOff>9525</xdr:rowOff>
        </xdr:from>
        <xdr:to>
          <xdr:col>10</xdr:col>
          <xdr:colOff>228600</xdr:colOff>
          <xdr:row>44</xdr:row>
          <xdr:rowOff>219075</xdr:rowOff>
        </xdr:to>
        <xdr:sp macro="" textlink="">
          <xdr:nvSpPr>
            <xdr:cNvPr id="2154" name="Check Box 106" hidden="1">
              <a:extLst>
                <a:ext uri="{63B3BB69-23CF-44E3-9099-C40C66FF867C}">
                  <a14:compatExt spid="_x0000_s2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44</xdr:row>
          <xdr:rowOff>9525</xdr:rowOff>
        </xdr:from>
        <xdr:to>
          <xdr:col>11</xdr:col>
          <xdr:colOff>323850</xdr:colOff>
          <xdr:row>44</xdr:row>
          <xdr:rowOff>219075</xdr:rowOff>
        </xdr:to>
        <xdr:sp macro="" textlink="">
          <xdr:nvSpPr>
            <xdr:cNvPr id="2155" name="Check Box 107" hidden="1">
              <a:extLst>
                <a:ext uri="{63B3BB69-23CF-44E3-9099-C40C66FF867C}">
                  <a14:compatExt spid="_x0000_s2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48</xdr:row>
          <xdr:rowOff>47625</xdr:rowOff>
        </xdr:from>
        <xdr:to>
          <xdr:col>1</xdr:col>
          <xdr:colOff>238125</xdr:colOff>
          <xdr:row>48</xdr:row>
          <xdr:rowOff>161925</xdr:rowOff>
        </xdr:to>
        <xdr:sp macro="" textlink="">
          <xdr:nvSpPr>
            <xdr:cNvPr id="2156" name="Check Box 108" hidden="1">
              <a:extLst>
                <a:ext uri="{63B3BB69-23CF-44E3-9099-C40C66FF867C}">
                  <a14:compatExt spid="_x0000_s2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48</xdr:row>
          <xdr:rowOff>47625</xdr:rowOff>
        </xdr:from>
        <xdr:to>
          <xdr:col>4</xdr:col>
          <xdr:colOff>238125</xdr:colOff>
          <xdr:row>48</xdr:row>
          <xdr:rowOff>161925</xdr:rowOff>
        </xdr:to>
        <xdr:sp macro="" textlink="">
          <xdr:nvSpPr>
            <xdr:cNvPr id="2158" name="Check Box 110" hidden="1">
              <a:extLst>
                <a:ext uri="{63B3BB69-23CF-44E3-9099-C40C66FF867C}">
                  <a14:compatExt spid="_x0000_s2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48</xdr:row>
          <xdr:rowOff>47625</xdr:rowOff>
        </xdr:from>
        <xdr:to>
          <xdr:col>7</xdr:col>
          <xdr:colOff>238125</xdr:colOff>
          <xdr:row>48</xdr:row>
          <xdr:rowOff>161925</xdr:rowOff>
        </xdr:to>
        <xdr:sp macro="" textlink="">
          <xdr:nvSpPr>
            <xdr:cNvPr id="2159" name="Check Box 111" hidden="1">
              <a:extLst>
                <a:ext uri="{63B3BB69-23CF-44E3-9099-C40C66FF867C}">
                  <a14:compatExt spid="_x0000_s2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49</xdr:row>
          <xdr:rowOff>47625</xdr:rowOff>
        </xdr:from>
        <xdr:to>
          <xdr:col>1</xdr:col>
          <xdr:colOff>238125</xdr:colOff>
          <xdr:row>49</xdr:row>
          <xdr:rowOff>161925</xdr:rowOff>
        </xdr:to>
        <xdr:sp macro="" textlink="">
          <xdr:nvSpPr>
            <xdr:cNvPr id="2160" name="Check Box 112" hidden="1">
              <a:extLst>
                <a:ext uri="{63B3BB69-23CF-44E3-9099-C40C66FF867C}">
                  <a14:compatExt spid="_x0000_s2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49</xdr:row>
          <xdr:rowOff>47625</xdr:rowOff>
        </xdr:from>
        <xdr:to>
          <xdr:col>4</xdr:col>
          <xdr:colOff>238125</xdr:colOff>
          <xdr:row>49</xdr:row>
          <xdr:rowOff>161925</xdr:rowOff>
        </xdr:to>
        <xdr:sp macro="" textlink="">
          <xdr:nvSpPr>
            <xdr:cNvPr id="2161" name="Check Box 113" hidden="1">
              <a:extLst>
                <a:ext uri="{63B3BB69-23CF-44E3-9099-C40C66FF867C}">
                  <a14:compatExt spid="_x0000_s2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49</xdr:row>
          <xdr:rowOff>47625</xdr:rowOff>
        </xdr:from>
        <xdr:to>
          <xdr:col>7</xdr:col>
          <xdr:colOff>238125</xdr:colOff>
          <xdr:row>49</xdr:row>
          <xdr:rowOff>161925</xdr:rowOff>
        </xdr:to>
        <xdr:sp macro="" textlink="">
          <xdr:nvSpPr>
            <xdr:cNvPr id="2162" name="Check Box 114" hidden="1">
              <a:extLst>
                <a:ext uri="{63B3BB69-23CF-44E3-9099-C40C66FF867C}">
                  <a14:compatExt spid="_x0000_s2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50</xdr:row>
          <xdr:rowOff>47625</xdr:rowOff>
        </xdr:from>
        <xdr:to>
          <xdr:col>1</xdr:col>
          <xdr:colOff>238125</xdr:colOff>
          <xdr:row>50</xdr:row>
          <xdr:rowOff>161925</xdr:rowOff>
        </xdr:to>
        <xdr:sp macro="" textlink="">
          <xdr:nvSpPr>
            <xdr:cNvPr id="2163" name="Check Box 115" hidden="1">
              <a:extLst>
                <a:ext uri="{63B3BB69-23CF-44E3-9099-C40C66FF867C}">
                  <a14:compatExt spid="_x0000_s2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50</xdr:row>
          <xdr:rowOff>47625</xdr:rowOff>
        </xdr:from>
        <xdr:to>
          <xdr:col>4</xdr:col>
          <xdr:colOff>238125</xdr:colOff>
          <xdr:row>50</xdr:row>
          <xdr:rowOff>161925</xdr:rowOff>
        </xdr:to>
        <xdr:sp macro="" textlink="">
          <xdr:nvSpPr>
            <xdr:cNvPr id="2164" name="Check Box 116" hidden="1">
              <a:extLst>
                <a:ext uri="{63B3BB69-23CF-44E3-9099-C40C66FF867C}">
                  <a14:compatExt spid="_x0000_s2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50</xdr:row>
          <xdr:rowOff>47625</xdr:rowOff>
        </xdr:from>
        <xdr:to>
          <xdr:col>7</xdr:col>
          <xdr:colOff>238125</xdr:colOff>
          <xdr:row>50</xdr:row>
          <xdr:rowOff>161925</xdr:rowOff>
        </xdr:to>
        <xdr:sp macro="" textlink="">
          <xdr:nvSpPr>
            <xdr:cNvPr id="2165" name="Check Box 117" hidden="1">
              <a:extLst>
                <a:ext uri="{63B3BB69-23CF-44E3-9099-C40C66FF867C}">
                  <a14:compatExt spid="_x0000_s2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51</xdr:row>
          <xdr:rowOff>47625</xdr:rowOff>
        </xdr:from>
        <xdr:to>
          <xdr:col>1</xdr:col>
          <xdr:colOff>238125</xdr:colOff>
          <xdr:row>51</xdr:row>
          <xdr:rowOff>161925</xdr:rowOff>
        </xdr:to>
        <xdr:sp macro="" textlink="">
          <xdr:nvSpPr>
            <xdr:cNvPr id="2166" name="Check Box 118" hidden="1">
              <a:extLst>
                <a:ext uri="{63B3BB69-23CF-44E3-9099-C40C66FF867C}">
                  <a14:compatExt spid="_x0000_s2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51</xdr:row>
          <xdr:rowOff>47625</xdr:rowOff>
        </xdr:from>
        <xdr:to>
          <xdr:col>4</xdr:col>
          <xdr:colOff>238125</xdr:colOff>
          <xdr:row>51</xdr:row>
          <xdr:rowOff>161925</xdr:rowOff>
        </xdr:to>
        <xdr:sp macro="" textlink="">
          <xdr:nvSpPr>
            <xdr:cNvPr id="2167" name="Check Box 119" hidden="1">
              <a:extLst>
                <a:ext uri="{63B3BB69-23CF-44E3-9099-C40C66FF867C}">
                  <a14:compatExt spid="_x0000_s2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51</xdr:row>
          <xdr:rowOff>47625</xdr:rowOff>
        </xdr:from>
        <xdr:to>
          <xdr:col>7</xdr:col>
          <xdr:colOff>238125</xdr:colOff>
          <xdr:row>51</xdr:row>
          <xdr:rowOff>161925</xdr:rowOff>
        </xdr:to>
        <xdr:sp macro="" textlink="">
          <xdr:nvSpPr>
            <xdr:cNvPr id="2168" name="Check Box 120" hidden="1">
              <a:extLst>
                <a:ext uri="{63B3BB69-23CF-44E3-9099-C40C66FF867C}">
                  <a14:compatExt spid="_x0000_s2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52</xdr:row>
          <xdr:rowOff>47625</xdr:rowOff>
        </xdr:from>
        <xdr:to>
          <xdr:col>1</xdr:col>
          <xdr:colOff>238125</xdr:colOff>
          <xdr:row>52</xdr:row>
          <xdr:rowOff>161925</xdr:rowOff>
        </xdr:to>
        <xdr:sp macro="" textlink="">
          <xdr:nvSpPr>
            <xdr:cNvPr id="2169" name="Check Box 121" hidden="1">
              <a:extLst>
                <a:ext uri="{63B3BB69-23CF-44E3-9099-C40C66FF867C}">
                  <a14:compatExt spid="_x0000_s2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56</xdr:row>
          <xdr:rowOff>47625</xdr:rowOff>
        </xdr:from>
        <xdr:to>
          <xdr:col>1</xdr:col>
          <xdr:colOff>238125</xdr:colOff>
          <xdr:row>56</xdr:row>
          <xdr:rowOff>161925</xdr:rowOff>
        </xdr:to>
        <xdr:sp macro="" textlink="">
          <xdr:nvSpPr>
            <xdr:cNvPr id="2170" name="Check Box 122" hidden="1">
              <a:extLst>
                <a:ext uri="{63B3BB69-23CF-44E3-9099-C40C66FF867C}">
                  <a14:compatExt spid="_x0000_s2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56</xdr:row>
          <xdr:rowOff>47625</xdr:rowOff>
        </xdr:from>
        <xdr:to>
          <xdr:col>4</xdr:col>
          <xdr:colOff>238125</xdr:colOff>
          <xdr:row>56</xdr:row>
          <xdr:rowOff>161925</xdr:rowOff>
        </xdr:to>
        <xdr:sp macro="" textlink="">
          <xdr:nvSpPr>
            <xdr:cNvPr id="2171" name="Check Box 123" hidden="1">
              <a:extLst>
                <a:ext uri="{63B3BB69-23CF-44E3-9099-C40C66FF867C}">
                  <a14:compatExt spid="_x0000_s2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56</xdr:row>
          <xdr:rowOff>47625</xdr:rowOff>
        </xdr:from>
        <xdr:to>
          <xdr:col>9</xdr:col>
          <xdr:colOff>247650</xdr:colOff>
          <xdr:row>56</xdr:row>
          <xdr:rowOff>171450</xdr:rowOff>
        </xdr:to>
        <xdr:sp macro="" textlink="">
          <xdr:nvSpPr>
            <xdr:cNvPr id="2172" name="Check Box 124" hidden="1">
              <a:extLst>
                <a:ext uri="{63B3BB69-23CF-44E3-9099-C40C66FF867C}">
                  <a14:compatExt spid="_x0000_s2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57</xdr:row>
          <xdr:rowOff>47625</xdr:rowOff>
        </xdr:from>
        <xdr:to>
          <xdr:col>1</xdr:col>
          <xdr:colOff>247650</xdr:colOff>
          <xdr:row>57</xdr:row>
          <xdr:rowOff>171450</xdr:rowOff>
        </xdr:to>
        <xdr:sp macro="" textlink="">
          <xdr:nvSpPr>
            <xdr:cNvPr id="2173" name="Check Box 125" hidden="1">
              <a:extLst>
                <a:ext uri="{63B3BB69-23CF-44E3-9099-C40C66FF867C}">
                  <a14:compatExt spid="_x0000_s2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57</xdr:row>
          <xdr:rowOff>47625</xdr:rowOff>
        </xdr:from>
        <xdr:to>
          <xdr:col>4</xdr:col>
          <xdr:colOff>247650</xdr:colOff>
          <xdr:row>57</xdr:row>
          <xdr:rowOff>171450</xdr:rowOff>
        </xdr:to>
        <xdr:sp macro="" textlink="">
          <xdr:nvSpPr>
            <xdr:cNvPr id="2174" name="Check Box 126" hidden="1">
              <a:extLst>
                <a:ext uri="{63B3BB69-23CF-44E3-9099-C40C66FF867C}">
                  <a14:compatExt spid="_x0000_s2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57</xdr:row>
          <xdr:rowOff>47625</xdr:rowOff>
        </xdr:from>
        <xdr:to>
          <xdr:col>9</xdr:col>
          <xdr:colOff>247650</xdr:colOff>
          <xdr:row>57</xdr:row>
          <xdr:rowOff>171450</xdr:rowOff>
        </xdr:to>
        <xdr:sp macro="" textlink="">
          <xdr:nvSpPr>
            <xdr:cNvPr id="2175" name="Check Box 127" hidden="1">
              <a:extLst>
                <a:ext uri="{63B3BB69-23CF-44E3-9099-C40C66FF867C}">
                  <a14:compatExt spid="_x0000_s2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58</xdr:row>
          <xdr:rowOff>47625</xdr:rowOff>
        </xdr:from>
        <xdr:to>
          <xdr:col>1</xdr:col>
          <xdr:colOff>247650</xdr:colOff>
          <xdr:row>58</xdr:row>
          <xdr:rowOff>171450</xdr:rowOff>
        </xdr:to>
        <xdr:sp macro="" textlink="">
          <xdr:nvSpPr>
            <xdr:cNvPr id="2176" name="Check Box 128" hidden="1">
              <a:extLst>
                <a:ext uri="{63B3BB69-23CF-44E3-9099-C40C66FF867C}">
                  <a14:compatExt spid="_x0000_s2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58</xdr:row>
          <xdr:rowOff>47625</xdr:rowOff>
        </xdr:from>
        <xdr:to>
          <xdr:col>4</xdr:col>
          <xdr:colOff>247650</xdr:colOff>
          <xdr:row>58</xdr:row>
          <xdr:rowOff>171450</xdr:rowOff>
        </xdr:to>
        <xdr:sp macro="" textlink="">
          <xdr:nvSpPr>
            <xdr:cNvPr id="2177" name="Check Box 129" hidden="1">
              <a:extLst>
                <a:ext uri="{63B3BB69-23CF-44E3-9099-C40C66FF867C}">
                  <a14:compatExt spid="_x0000_s2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6</xdr:row>
          <xdr:rowOff>180975</xdr:rowOff>
        </xdr:from>
        <xdr:to>
          <xdr:col>1</xdr:col>
          <xdr:colOff>447675</xdr:colOff>
          <xdr:row>8</xdr:row>
          <xdr:rowOff>0</xdr:rowOff>
        </xdr:to>
        <xdr:sp macro="" textlink="">
          <xdr:nvSpPr>
            <xdr:cNvPr id="5121" name="Check Box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21</xdr:row>
          <xdr:rowOff>47625</xdr:rowOff>
        </xdr:from>
        <xdr:to>
          <xdr:col>4</xdr:col>
          <xdr:colOff>247650</xdr:colOff>
          <xdr:row>21</xdr:row>
          <xdr:rowOff>171450</xdr:rowOff>
        </xdr:to>
        <xdr:sp macro="" textlink="">
          <xdr:nvSpPr>
            <xdr:cNvPr id="5122" name="Check Box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190500</xdr:rowOff>
        </xdr:from>
        <xdr:to>
          <xdr:col>4</xdr:col>
          <xdr:colOff>447675</xdr:colOff>
          <xdr:row>8</xdr:row>
          <xdr:rowOff>9525</xdr:rowOff>
        </xdr:to>
        <xdr:sp macro="" textlink="">
          <xdr:nvSpPr>
            <xdr:cNvPr id="5123" name="Check Box 3" hidden="1">
              <a:extLst>
                <a:ext uri="{63B3BB69-23CF-44E3-9099-C40C66FF867C}">
                  <a14:compatExt spid="_x0000_s5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6</xdr:row>
          <xdr:rowOff>190500</xdr:rowOff>
        </xdr:from>
        <xdr:to>
          <xdr:col>9</xdr:col>
          <xdr:colOff>447675</xdr:colOff>
          <xdr:row>8</xdr:row>
          <xdr:rowOff>9525</xdr:rowOff>
        </xdr:to>
        <xdr:sp macro="" textlink="">
          <xdr:nvSpPr>
            <xdr:cNvPr id="5124" name="Check Box 4" hidden="1">
              <a:extLst>
                <a:ext uri="{63B3BB69-23CF-44E3-9099-C40C66FF867C}">
                  <a14:compatExt spid="_x0000_s5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10</xdr:row>
          <xdr:rowOff>209550</xdr:rowOff>
        </xdr:from>
        <xdr:to>
          <xdr:col>1</xdr:col>
          <xdr:colOff>447675</xdr:colOff>
          <xdr:row>12</xdr:row>
          <xdr:rowOff>19050</xdr:rowOff>
        </xdr:to>
        <xdr:sp macro="" textlink="">
          <xdr:nvSpPr>
            <xdr:cNvPr id="5125" name="Check Box 5" hidden="1">
              <a:extLst>
                <a:ext uri="{63B3BB69-23CF-44E3-9099-C40C66FF867C}">
                  <a14:compatExt spid="_x0000_s5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10</xdr:row>
          <xdr:rowOff>190500</xdr:rowOff>
        </xdr:from>
        <xdr:to>
          <xdr:col>3</xdr:col>
          <xdr:colOff>447675</xdr:colOff>
          <xdr:row>12</xdr:row>
          <xdr:rowOff>9525</xdr:rowOff>
        </xdr:to>
        <xdr:sp macro="" textlink="">
          <xdr:nvSpPr>
            <xdr:cNvPr id="5126" name="Check Box 6" hidden="1">
              <a:extLst>
                <a:ext uri="{63B3BB69-23CF-44E3-9099-C40C66FF867C}">
                  <a14:compatExt spid="_x0000_s5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14</xdr:row>
          <xdr:rowOff>200025</xdr:rowOff>
        </xdr:from>
        <xdr:to>
          <xdr:col>1</xdr:col>
          <xdr:colOff>447675</xdr:colOff>
          <xdr:row>16</xdr:row>
          <xdr:rowOff>9525</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14</xdr:row>
          <xdr:rowOff>190500</xdr:rowOff>
        </xdr:from>
        <xdr:to>
          <xdr:col>3</xdr:col>
          <xdr:colOff>447675</xdr:colOff>
          <xdr:row>16</xdr:row>
          <xdr:rowOff>9525</xdr:rowOff>
        </xdr:to>
        <xdr:sp macro="" textlink="">
          <xdr:nvSpPr>
            <xdr:cNvPr id="5128" name="Check Box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14</xdr:row>
          <xdr:rowOff>200025</xdr:rowOff>
        </xdr:from>
        <xdr:to>
          <xdr:col>5</xdr:col>
          <xdr:colOff>447675</xdr:colOff>
          <xdr:row>16</xdr:row>
          <xdr:rowOff>19050</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19</xdr:row>
          <xdr:rowOff>57150</xdr:rowOff>
        </xdr:from>
        <xdr:to>
          <xdr:col>1</xdr:col>
          <xdr:colOff>238125</xdr:colOff>
          <xdr:row>19</xdr:row>
          <xdr:rowOff>171450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19</xdr:row>
          <xdr:rowOff>57150</xdr:rowOff>
        </xdr:from>
        <xdr:to>
          <xdr:col>4</xdr:col>
          <xdr:colOff>238125</xdr:colOff>
          <xdr:row>19</xdr:row>
          <xdr:rowOff>171450</xdr:rowOff>
        </xdr:to>
        <xdr:sp macro="" textlink="">
          <xdr:nvSpPr>
            <xdr:cNvPr id="5132" name="Check Box 12" hidden="1">
              <a:extLst>
                <a:ext uri="{63B3BB69-23CF-44E3-9099-C40C66FF867C}">
                  <a14:compatExt spid="_x0000_s5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19</xdr:row>
          <xdr:rowOff>38100</xdr:rowOff>
        </xdr:from>
        <xdr:to>
          <xdr:col>6</xdr:col>
          <xdr:colOff>314325</xdr:colOff>
          <xdr:row>19</xdr:row>
          <xdr:rowOff>152400</xdr:rowOff>
        </xdr:to>
        <xdr:sp macro="" textlink="">
          <xdr:nvSpPr>
            <xdr:cNvPr id="5133" name="Check Box 13" hidden="1">
              <a:extLst>
                <a:ext uri="{63B3BB69-23CF-44E3-9099-C40C66FF867C}">
                  <a14:compatExt spid="_x0000_s5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19</xdr:row>
          <xdr:rowOff>57150</xdr:rowOff>
        </xdr:from>
        <xdr:to>
          <xdr:col>9</xdr:col>
          <xdr:colOff>257175</xdr:colOff>
          <xdr:row>19</xdr:row>
          <xdr:rowOff>171450</xdr:rowOff>
        </xdr:to>
        <xdr:sp macro="" textlink="">
          <xdr:nvSpPr>
            <xdr:cNvPr id="5134" name="Check Box 14" hidden="1">
              <a:extLst>
                <a:ext uri="{63B3BB69-23CF-44E3-9099-C40C66FF867C}">
                  <a14:compatExt spid="_x0000_s5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20</xdr:row>
          <xdr:rowOff>28575</xdr:rowOff>
        </xdr:from>
        <xdr:to>
          <xdr:col>1</xdr:col>
          <xdr:colOff>238125</xdr:colOff>
          <xdr:row>20</xdr:row>
          <xdr:rowOff>142875</xdr:rowOff>
        </xdr:to>
        <xdr:sp macro="" textlink="">
          <xdr:nvSpPr>
            <xdr:cNvPr id="5135" name="Check Box 15" hidden="1">
              <a:extLst>
                <a:ext uri="{63B3BB69-23CF-44E3-9099-C40C66FF867C}">
                  <a14:compatExt spid="_x0000_s5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20</xdr:row>
          <xdr:rowOff>47625</xdr:rowOff>
        </xdr:from>
        <xdr:to>
          <xdr:col>4</xdr:col>
          <xdr:colOff>238125</xdr:colOff>
          <xdr:row>20</xdr:row>
          <xdr:rowOff>161925</xdr:rowOff>
        </xdr:to>
        <xdr:sp macro="" textlink="">
          <xdr:nvSpPr>
            <xdr:cNvPr id="5136" name="Check Box 16" hidden="1">
              <a:extLst>
                <a:ext uri="{63B3BB69-23CF-44E3-9099-C40C66FF867C}">
                  <a14:compatExt spid="_x0000_s5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20</xdr:row>
          <xdr:rowOff>57150</xdr:rowOff>
        </xdr:from>
        <xdr:to>
          <xdr:col>9</xdr:col>
          <xdr:colOff>257175</xdr:colOff>
          <xdr:row>20</xdr:row>
          <xdr:rowOff>171450</xdr:rowOff>
        </xdr:to>
        <xdr:sp macro="" textlink="">
          <xdr:nvSpPr>
            <xdr:cNvPr id="5137" name="Check Box 17" hidden="1">
              <a:extLst>
                <a:ext uri="{63B3BB69-23CF-44E3-9099-C40C66FF867C}">
                  <a14:compatExt spid="_x0000_s5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21</xdr:row>
          <xdr:rowOff>38100</xdr:rowOff>
        </xdr:from>
        <xdr:to>
          <xdr:col>1</xdr:col>
          <xdr:colOff>238125</xdr:colOff>
          <xdr:row>21</xdr:row>
          <xdr:rowOff>152400</xdr:rowOff>
        </xdr:to>
        <xdr:sp macro="" textlink="">
          <xdr:nvSpPr>
            <xdr:cNvPr id="5138" name="Check Box 18" hidden="1">
              <a:extLst>
                <a:ext uri="{63B3BB69-23CF-44E3-9099-C40C66FF867C}">
                  <a14:compatExt spid="_x0000_s5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102" Type="http://schemas.openxmlformats.org/officeDocument/2006/relationships/ctrlProp" Target="../ctrlProps/ctrlProp99.xml"/><Relationship Id="rId110" Type="http://schemas.openxmlformats.org/officeDocument/2006/relationships/ctrlProp" Target="../ctrlProps/ctrlProp107.xml"/><Relationship Id="rId115" Type="http://schemas.openxmlformats.org/officeDocument/2006/relationships/ctrlProp" Target="../ctrlProps/ctrlProp112.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13" Type="http://schemas.openxmlformats.org/officeDocument/2006/relationships/ctrlProp" Target="../ctrlProps/ctrlProp110.xml"/><Relationship Id="rId118" Type="http://schemas.openxmlformats.org/officeDocument/2006/relationships/ctrlProp" Target="../ctrlProps/ctrlProp11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116" Type="http://schemas.openxmlformats.org/officeDocument/2006/relationships/ctrlProp" Target="../ctrlProps/ctrlProp113.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0.xml"/><Relationship Id="rId13" Type="http://schemas.openxmlformats.org/officeDocument/2006/relationships/ctrlProp" Target="../ctrlProps/ctrlProp125.xml"/><Relationship Id="rId18" Type="http://schemas.openxmlformats.org/officeDocument/2006/relationships/ctrlProp" Target="../ctrlProps/ctrlProp130.xml"/><Relationship Id="rId3" Type="http://schemas.openxmlformats.org/officeDocument/2006/relationships/vmlDrawing" Target="../drawings/vmlDrawing2.vml"/><Relationship Id="rId7" Type="http://schemas.openxmlformats.org/officeDocument/2006/relationships/ctrlProp" Target="../ctrlProps/ctrlProp119.xml"/><Relationship Id="rId12" Type="http://schemas.openxmlformats.org/officeDocument/2006/relationships/ctrlProp" Target="../ctrlProps/ctrlProp124.xml"/><Relationship Id="rId17" Type="http://schemas.openxmlformats.org/officeDocument/2006/relationships/ctrlProp" Target="../ctrlProps/ctrlProp129.xml"/><Relationship Id="rId2" Type="http://schemas.openxmlformats.org/officeDocument/2006/relationships/drawing" Target="../drawings/drawing2.xml"/><Relationship Id="rId16" Type="http://schemas.openxmlformats.org/officeDocument/2006/relationships/ctrlProp" Target="../ctrlProps/ctrlProp128.xml"/><Relationship Id="rId20" Type="http://schemas.openxmlformats.org/officeDocument/2006/relationships/ctrlProp" Target="../ctrlProps/ctrlProp132.xml"/><Relationship Id="rId1" Type="http://schemas.openxmlformats.org/officeDocument/2006/relationships/printerSettings" Target="../printerSettings/printerSettings2.bin"/><Relationship Id="rId6" Type="http://schemas.openxmlformats.org/officeDocument/2006/relationships/ctrlProp" Target="../ctrlProps/ctrlProp118.xml"/><Relationship Id="rId11" Type="http://schemas.openxmlformats.org/officeDocument/2006/relationships/ctrlProp" Target="../ctrlProps/ctrlProp123.xml"/><Relationship Id="rId5" Type="http://schemas.openxmlformats.org/officeDocument/2006/relationships/ctrlProp" Target="../ctrlProps/ctrlProp117.xml"/><Relationship Id="rId15" Type="http://schemas.openxmlformats.org/officeDocument/2006/relationships/ctrlProp" Target="../ctrlProps/ctrlProp127.xml"/><Relationship Id="rId10" Type="http://schemas.openxmlformats.org/officeDocument/2006/relationships/ctrlProp" Target="../ctrlProps/ctrlProp122.xml"/><Relationship Id="rId19" Type="http://schemas.openxmlformats.org/officeDocument/2006/relationships/ctrlProp" Target="../ctrlProps/ctrlProp131.xml"/><Relationship Id="rId4" Type="http://schemas.openxmlformats.org/officeDocument/2006/relationships/ctrlProp" Target="../ctrlProps/ctrlProp116.xml"/><Relationship Id="rId9" Type="http://schemas.openxmlformats.org/officeDocument/2006/relationships/ctrlProp" Target="../ctrlProps/ctrlProp121.xml"/><Relationship Id="rId14" Type="http://schemas.openxmlformats.org/officeDocument/2006/relationships/ctrlProp" Target="../ctrlProps/ctrlProp12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70"/>
  <sheetViews>
    <sheetView tabSelected="1" zoomScale="70" zoomScaleNormal="70" workbookViewId="0">
      <selection activeCell="A2" sqref="A2"/>
    </sheetView>
  </sheetViews>
  <sheetFormatPr defaultColWidth="8.875" defaultRowHeight="18.75" x14ac:dyDescent="0.15"/>
  <cols>
    <col min="1" max="1" width="10" style="1" customWidth="1"/>
    <col min="2" max="11" width="14.25" style="1" customWidth="1"/>
    <col min="12" max="12" width="14.375" style="1" customWidth="1"/>
    <col min="13" max="13" width="6.25" style="27" customWidth="1"/>
    <col min="14" max="14" width="17.625" style="27" hidden="1" customWidth="1"/>
    <col min="15" max="26" width="11.375" style="1" hidden="1" customWidth="1"/>
    <col min="27" max="27" width="11.375" style="1" customWidth="1"/>
    <col min="28" max="16384" width="8.875" style="1"/>
  </cols>
  <sheetData>
    <row r="1" spans="1:24" ht="28.5" x14ac:dyDescent="0.15">
      <c r="A1" s="76" t="s">
        <v>152</v>
      </c>
      <c r="B1" s="76"/>
      <c r="C1" s="76"/>
      <c r="D1" s="76"/>
      <c r="E1" s="76"/>
      <c r="F1" s="76"/>
      <c r="G1" s="76"/>
      <c r="H1" s="76"/>
      <c r="I1" s="76"/>
      <c r="J1" s="76"/>
      <c r="K1" s="76"/>
      <c r="L1" s="76"/>
      <c r="M1" s="52"/>
      <c r="N1" s="52"/>
    </row>
    <row r="2" spans="1:24" ht="28.5" x14ac:dyDescent="0.15">
      <c r="A2" s="29"/>
      <c r="B2" s="29"/>
      <c r="C2" s="29"/>
      <c r="D2" s="29"/>
      <c r="E2" s="29"/>
      <c r="F2" s="29"/>
      <c r="G2" s="29"/>
      <c r="H2" s="29"/>
      <c r="I2" s="29"/>
      <c r="J2" s="29"/>
      <c r="K2" s="29"/>
      <c r="L2" s="29"/>
      <c r="M2" s="52"/>
      <c r="N2" s="52"/>
    </row>
    <row r="3" spans="1:24" ht="22.5" x14ac:dyDescent="0.15">
      <c r="L3" s="4" t="s">
        <v>183</v>
      </c>
      <c r="M3" s="53"/>
      <c r="N3" s="53"/>
    </row>
    <row r="4" spans="1:24" ht="19.5" x14ac:dyDescent="0.15">
      <c r="A4" s="30" t="s">
        <v>218</v>
      </c>
      <c r="B4" s="30"/>
      <c r="C4" s="30"/>
      <c r="D4" s="30"/>
      <c r="E4" s="30"/>
      <c r="F4" s="30"/>
      <c r="G4" s="31"/>
      <c r="H4" s="31"/>
      <c r="I4" s="31"/>
      <c r="J4" s="31"/>
      <c r="K4" s="31"/>
      <c r="L4" s="31"/>
      <c r="M4" s="45"/>
      <c r="N4" s="45"/>
    </row>
    <row r="5" spans="1:24" ht="19.5" x14ac:dyDescent="0.15">
      <c r="A5" s="30" t="s">
        <v>10</v>
      </c>
      <c r="B5" s="30"/>
      <c r="C5" s="30"/>
      <c r="D5" s="30"/>
      <c r="E5" s="30"/>
      <c r="F5" s="30"/>
      <c r="G5" s="3" t="s">
        <v>217</v>
      </c>
      <c r="H5" s="31"/>
      <c r="I5" s="31"/>
      <c r="J5" s="31"/>
      <c r="K5" s="31"/>
      <c r="L5" s="31"/>
      <c r="M5" s="45"/>
      <c r="N5" s="45"/>
    </row>
    <row r="6" spans="1:24" ht="47.25" customHeight="1" x14ac:dyDescent="0.15">
      <c r="A6" s="75" t="s">
        <v>182</v>
      </c>
      <c r="B6" s="75"/>
      <c r="C6" s="75"/>
      <c r="D6" s="75"/>
      <c r="E6" s="75"/>
      <c r="F6" s="75"/>
      <c r="G6" s="75"/>
      <c r="H6" s="75"/>
      <c r="I6" s="75"/>
      <c r="J6" s="75"/>
      <c r="K6" s="75"/>
      <c r="L6" s="75"/>
      <c r="M6" s="54"/>
      <c r="N6" s="54"/>
    </row>
    <row r="7" spans="1:24" ht="47.25" customHeight="1" x14ac:dyDescent="0.15">
      <c r="A7" s="75"/>
      <c r="B7" s="75"/>
      <c r="C7" s="75"/>
      <c r="D7" s="75"/>
      <c r="E7" s="75"/>
      <c r="F7" s="75"/>
      <c r="G7" s="75"/>
      <c r="H7" s="75"/>
      <c r="I7" s="75"/>
      <c r="J7" s="75"/>
      <c r="K7" s="75"/>
      <c r="L7" s="75"/>
      <c r="M7" s="54"/>
      <c r="N7" s="54"/>
    </row>
    <row r="8" spans="1:24" x14ac:dyDescent="0.15">
      <c r="A8" s="5"/>
      <c r="B8" s="3"/>
      <c r="C8" s="3"/>
      <c r="D8" s="3"/>
      <c r="E8" s="3"/>
      <c r="F8" s="3"/>
      <c r="G8" s="3"/>
    </row>
    <row r="9" spans="1:24" ht="60.6" customHeight="1" x14ac:dyDescent="0.15">
      <c r="A9" s="77" t="s">
        <v>11</v>
      </c>
      <c r="B9" s="77"/>
      <c r="C9" s="82"/>
      <c r="D9" s="83"/>
      <c r="E9" s="83"/>
      <c r="F9" s="83"/>
      <c r="G9" s="84"/>
      <c r="H9" s="31"/>
      <c r="I9" s="31"/>
      <c r="J9" s="31"/>
      <c r="K9" s="31"/>
      <c r="L9" s="31"/>
      <c r="M9" s="45"/>
      <c r="N9" s="45"/>
    </row>
    <row r="10" spans="1:24" ht="20.45" customHeight="1" x14ac:dyDescent="0.15">
      <c r="A10" s="78" t="s">
        <v>12</v>
      </c>
      <c r="B10" s="79"/>
      <c r="C10" s="91" t="s">
        <v>154</v>
      </c>
      <c r="D10" s="80"/>
      <c r="E10" s="80" t="s">
        <v>13</v>
      </c>
      <c r="F10" s="80"/>
      <c r="G10" s="80" t="s">
        <v>155</v>
      </c>
      <c r="H10" s="81"/>
      <c r="I10" s="88" t="s">
        <v>156</v>
      </c>
      <c r="J10" s="89"/>
      <c r="K10" s="89"/>
      <c r="L10" s="90"/>
      <c r="M10" s="55"/>
      <c r="N10" s="55"/>
    </row>
    <row r="11" spans="1:24" ht="60" customHeight="1" x14ac:dyDescent="0.15">
      <c r="A11" s="78"/>
      <c r="B11" s="79"/>
      <c r="C11" s="94"/>
      <c r="D11" s="92"/>
      <c r="E11" s="92"/>
      <c r="F11" s="92"/>
      <c r="G11" s="92"/>
      <c r="H11" s="93"/>
      <c r="I11" s="85"/>
      <c r="J11" s="86"/>
      <c r="K11" s="86"/>
      <c r="L11" s="87"/>
      <c r="M11" s="55"/>
      <c r="N11" s="55"/>
    </row>
    <row r="12" spans="1:24" ht="30.6" customHeight="1" x14ac:dyDescent="0.45">
      <c r="A12" s="108" t="s">
        <v>184</v>
      </c>
      <c r="B12" s="108"/>
      <c r="C12" s="98"/>
      <c r="D12" s="99"/>
      <c r="E12" s="99"/>
      <c r="F12" s="99"/>
      <c r="G12" s="100"/>
      <c r="H12" s="110" t="s">
        <v>14</v>
      </c>
      <c r="I12" s="105" t="s">
        <v>115</v>
      </c>
      <c r="J12" s="106"/>
      <c r="K12" s="106"/>
      <c r="L12" s="107"/>
      <c r="M12" s="56"/>
      <c r="N12" s="56"/>
    </row>
    <row r="13" spans="1:24" ht="30.6" customHeight="1" x14ac:dyDescent="0.45">
      <c r="A13" s="109"/>
      <c r="B13" s="109"/>
      <c r="C13" s="101"/>
      <c r="D13" s="102"/>
      <c r="E13" s="102"/>
      <c r="F13" s="102"/>
      <c r="G13" s="103"/>
      <c r="H13" s="108"/>
      <c r="I13" s="35" t="s">
        <v>185</v>
      </c>
      <c r="J13" s="33"/>
      <c r="K13" s="33"/>
      <c r="L13" s="34"/>
      <c r="M13" s="57"/>
      <c r="N13" s="57" t="s">
        <v>190</v>
      </c>
    </row>
    <row r="14" spans="1:24" ht="39.75" customHeight="1" x14ac:dyDescent="0.15">
      <c r="A14" s="104" t="s">
        <v>153</v>
      </c>
      <c r="B14" s="104"/>
      <c r="C14" s="104"/>
      <c r="D14" s="104"/>
      <c r="E14" s="104"/>
      <c r="F14" s="104"/>
      <c r="G14" s="104"/>
      <c r="H14" s="104"/>
      <c r="I14" s="104"/>
      <c r="J14" s="104"/>
      <c r="K14" s="104"/>
      <c r="L14" s="2"/>
      <c r="M14" s="20"/>
      <c r="N14" s="20"/>
      <c r="O14" s="2"/>
      <c r="P14" s="2"/>
      <c r="Q14" s="2"/>
    </row>
    <row r="15" spans="1:24" ht="16.5" customHeight="1" x14ac:dyDescent="0.15">
      <c r="A15" s="22"/>
      <c r="B15" s="22"/>
      <c r="C15" s="22"/>
      <c r="D15" s="22"/>
      <c r="E15" s="22"/>
      <c r="F15" s="22"/>
      <c r="G15" s="22"/>
      <c r="H15" s="22"/>
      <c r="I15" s="22"/>
      <c r="J15" s="22"/>
      <c r="K15" s="22"/>
      <c r="L15" s="2"/>
      <c r="M15" s="20"/>
      <c r="N15" s="20"/>
      <c r="O15" s="2" t="b">
        <v>0</v>
      </c>
      <c r="P15" s="2" t="b">
        <v>0</v>
      </c>
      <c r="Q15" s="2" t="b">
        <v>0</v>
      </c>
      <c r="R15" s="1" t="b">
        <v>0</v>
      </c>
      <c r="S15" s="1" t="b">
        <v>0</v>
      </c>
      <c r="T15" s="1" t="b">
        <v>0</v>
      </c>
    </row>
    <row r="16" spans="1:24" ht="16.5" customHeight="1" thickBot="1" x14ac:dyDescent="0.2">
      <c r="A16" s="30" t="s">
        <v>157</v>
      </c>
      <c r="B16" s="36"/>
      <c r="C16" s="36"/>
      <c r="D16" s="36"/>
      <c r="E16" s="36"/>
      <c r="F16" s="36"/>
      <c r="G16" s="36"/>
      <c r="H16" s="36"/>
      <c r="I16" s="36"/>
      <c r="J16" s="36"/>
      <c r="K16" s="36"/>
      <c r="L16" s="37"/>
      <c r="M16" s="37"/>
      <c r="N16" s="37"/>
      <c r="O16" s="61" t="str">
        <f>IF(O15=TRUE,"1～2年","")</f>
        <v/>
      </c>
      <c r="P16" s="21" t="str">
        <f>IF(P15=TRUE,"3～5年","")</f>
        <v/>
      </c>
      <c r="Q16" s="21" t="str">
        <f>IF(Q15=TRUE,"6～10年","")</f>
        <v/>
      </c>
      <c r="R16" s="21" t="str">
        <f>IF(R15=TRUE,"10～20年","")</f>
        <v/>
      </c>
      <c r="S16" s="21" t="str">
        <f>IF(S15=TRUE,"20～30年","")</f>
        <v/>
      </c>
      <c r="T16" s="21" t="str">
        <f>IF(T15=TRUE,"30年以上","")</f>
        <v/>
      </c>
      <c r="U16" s="3"/>
      <c r="V16" s="3"/>
      <c r="W16" s="3"/>
      <c r="X16" s="3"/>
    </row>
    <row r="17" spans="1:26" ht="16.5" customHeight="1" thickBot="1" x14ac:dyDescent="0.2">
      <c r="A17" s="50"/>
      <c r="B17" s="51" t="s">
        <v>158</v>
      </c>
      <c r="C17" s="51" t="s">
        <v>159</v>
      </c>
      <c r="D17" s="51" t="s">
        <v>160</v>
      </c>
      <c r="E17" s="51" t="s">
        <v>161</v>
      </c>
      <c r="F17" s="51" t="s">
        <v>162</v>
      </c>
      <c r="G17" s="51" t="s">
        <v>163</v>
      </c>
      <c r="H17" s="36"/>
      <c r="I17" s="36"/>
      <c r="J17" s="36"/>
      <c r="K17" s="36"/>
      <c r="L17" s="30"/>
      <c r="M17" s="58"/>
      <c r="N17" s="58" t="s">
        <v>189</v>
      </c>
      <c r="O17" s="62" t="str">
        <f>CONCATENATE(O16,P16,Q16,R16,S16,T16)</f>
        <v/>
      </c>
      <c r="P17" s="60"/>
      <c r="Q17" s="24"/>
      <c r="R17" s="24"/>
      <c r="S17" s="24"/>
      <c r="T17" s="25"/>
      <c r="U17" s="3"/>
      <c r="V17" s="3"/>
      <c r="W17" s="3"/>
      <c r="X17" s="3"/>
    </row>
    <row r="18" spans="1:26" ht="16.5" customHeight="1" x14ac:dyDescent="0.15">
      <c r="A18" s="36"/>
      <c r="B18" s="36"/>
      <c r="C18" s="36"/>
      <c r="D18" s="36"/>
      <c r="E18" s="36"/>
      <c r="F18" s="36"/>
      <c r="G18" s="36"/>
      <c r="H18" s="36"/>
      <c r="I18" s="36"/>
      <c r="J18" s="36"/>
      <c r="K18" s="36"/>
      <c r="L18" s="37"/>
      <c r="M18" s="37"/>
      <c r="N18" s="37"/>
      <c r="O18" s="23"/>
      <c r="P18" s="23"/>
      <c r="Q18" s="23"/>
      <c r="R18" s="23"/>
      <c r="S18" s="23"/>
      <c r="T18" s="23"/>
      <c r="U18" s="23"/>
      <c r="V18" s="23"/>
      <c r="W18" s="23"/>
      <c r="X18" s="23"/>
    </row>
    <row r="19" spans="1:26" ht="19.5" x14ac:dyDescent="0.15">
      <c r="A19" s="28" t="s">
        <v>181</v>
      </c>
      <c r="B19" s="36"/>
      <c r="C19" s="36"/>
      <c r="D19" s="36"/>
      <c r="E19" s="36"/>
      <c r="F19" s="36"/>
      <c r="G19" s="36"/>
      <c r="H19" s="36"/>
      <c r="I19" s="36"/>
      <c r="J19" s="36"/>
      <c r="K19" s="36"/>
      <c r="L19" s="31"/>
      <c r="M19" s="45"/>
      <c r="N19" s="45"/>
      <c r="O19" s="2"/>
      <c r="P19" s="2"/>
      <c r="Q19" s="2"/>
    </row>
    <row r="20" spans="1:26" ht="19.5" x14ac:dyDescent="0.15">
      <c r="A20" s="31" t="s">
        <v>193</v>
      </c>
      <c r="B20" s="31"/>
      <c r="C20" s="31"/>
      <c r="D20" s="31"/>
      <c r="E20" s="31"/>
      <c r="F20" s="31"/>
      <c r="G20" s="31"/>
      <c r="H20" s="31"/>
      <c r="I20" s="38"/>
      <c r="J20" s="31"/>
      <c r="K20" s="31"/>
      <c r="L20" s="31"/>
      <c r="M20" s="45"/>
      <c r="N20" s="45"/>
      <c r="P20" s="2"/>
      <c r="Q20" s="2"/>
    </row>
    <row r="21" spans="1:26" ht="19.5" x14ac:dyDescent="0.15">
      <c r="A21" s="31"/>
      <c r="B21" s="31" t="s">
        <v>144</v>
      </c>
      <c r="C21" s="31"/>
      <c r="D21" s="31"/>
      <c r="E21" s="31"/>
      <c r="F21" s="31"/>
      <c r="G21" s="31"/>
      <c r="H21" s="31"/>
      <c r="I21" s="38"/>
      <c r="J21" s="31"/>
      <c r="K21" s="31"/>
      <c r="L21" s="31"/>
      <c r="M21" s="45"/>
      <c r="N21" s="45"/>
      <c r="O21" s="59"/>
      <c r="P21" s="64"/>
      <c r="Q21" s="59"/>
      <c r="R21" s="59"/>
      <c r="S21" s="59"/>
      <c r="T21" s="59"/>
      <c r="U21" s="59"/>
      <c r="V21" s="59"/>
      <c r="W21" s="59"/>
      <c r="X21" s="59"/>
      <c r="Y21" s="59"/>
    </row>
    <row r="22" spans="1:26" ht="19.5" x14ac:dyDescent="0.15">
      <c r="A22" s="31"/>
      <c r="B22" s="31"/>
      <c r="C22" s="31"/>
      <c r="D22" s="31"/>
      <c r="E22" s="31"/>
      <c r="F22" s="31"/>
      <c r="G22" s="31"/>
      <c r="H22" s="31"/>
      <c r="I22" s="31"/>
      <c r="J22" s="31"/>
      <c r="K22" s="31"/>
      <c r="L22" s="31"/>
      <c r="M22" s="45"/>
      <c r="N22" s="20"/>
      <c r="O22" s="2" t="b">
        <v>0</v>
      </c>
      <c r="P22" s="2" t="b">
        <v>0</v>
      </c>
      <c r="Q22" s="2" t="b">
        <v>0</v>
      </c>
      <c r="R22" s="1" t="b">
        <v>0</v>
      </c>
      <c r="S22" s="1" t="b">
        <v>0</v>
      </c>
      <c r="T22" s="1" t="b">
        <v>0</v>
      </c>
      <c r="U22" s="1" t="b">
        <v>0</v>
      </c>
      <c r="V22" s="1" t="b">
        <v>0</v>
      </c>
      <c r="W22" s="1" t="b">
        <v>0</v>
      </c>
      <c r="X22" s="1" t="b">
        <v>0</v>
      </c>
      <c r="Y22" s="1" t="b">
        <v>0</v>
      </c>
    </row>
    <row r="23" spans="1:26" ht="20.25" thickBot="1" x14ac:dyDescent="0.2">
      <c r="A23" s="39" t="s">
        <v>145</v>
      </c>
      <c r="B23" s="31"/>
      <c r="C23" s="31"/>
      <c r="D23" s="31"/>
      <c r="E23" s="31"/>
      <c r="F23" s="31"/>
      <c r="G23" s="31"/>
      <c r="H23" s="31"/>
      <c r="I23" s="31"/>
      <c r="J23" s="31"/>
      <c r="K23" s="31"/>
      <c r="L23" s="31"/>
      <c r="M23" s="45"/>
      <c r="N23" s="37"/>
      <c r="O23" s="61" t="str">
        <f>IF(O22=TRUE,"0~10%","")</f>
        <v/>
      </c>
      <c r="P23" s="21" t="str">
        <f>IF(P22=TRUE,"10~20%","")</f>
        <v/>
      </c>
      <c r="Q23" s="21" t="str">
        <f>IF(Q22=TRUE,"20~30%","")</f>
        <v/>
      </c>
      <c r="R23" s="21" t="str">
        <f>IF(R22=TRUE,"30~40%","")</f>
        <v/>
      </c>
      <c r="S23" s="21" t="str">
        <f>IF(S22=TRUE,"40~50%","")</f>
        <v/>
      </c>
      <c r="T23" s="21" t="str">
        <f>IF(T22=TRUE,"50~60%","")</f>
        <v/>
      </c>
      <c r="U23" s="21" t="str">
        <f>IF(U22=TRUE,"60~70%","")</f>
        <v/>
      </c>
      <c r="V23" s="21" t="str">
        <f>IF(V22=TRUE,"70~80%","")</f>
        <v/>
      </c>
      <c r="W23" s="21" t="str">
        <f>IF(W22=TRUE,"80~90%","")</f>
        <v/>
      </c>
      <c r="X23" s="21" t="str">
        <f>IF(X22=TRUE,"90~100%","")</f>
        <v/>
      </c>
      <c r="Y23" s="21" t="str">
        <f>IF(Y22=TRUE,"不明","")</f>
        <v/>
      </c>
      <c r="Z23" s="63" t="str">
        <f>IF(Z22=TRUE,"30年以上","")</f>
        <v/>
      </c>
    </row>
    <row r="24" spans="1:26" ht="20.25" thickBot="1" x14ac:dyDescent="0.2">
      <c r="A24" s="31"/>
      <c r="B24" s="48" t="s">
        <v>134</v>
      </c>
      <c r="C24" s="49" t="s">
        <v>135</v>
      </c>
      <c r="D24" s="48" t="s">
        <v>136</v>
      </c>
      <c r="E24" s="48" t="s">
        <v>137</v>
      </c>
      <c r="F24" s="48" t="s">
        <v>138</v>
      </c>
      <c r="G24" s="48" t="s">
        <v>139</v>
      </c>
      <c r="H24" s="48" t="s">
        <v>140</v>
      </c>
      <c r="I24" s="48" t="s">
        <v>141</v>
      </c>
      <c r="J24" s="48" t="s">
        <v>142</v>
      </c>
      <c r="K24" s="48" t="s">
        <v>143</v>
      </c>
      <c r="L24" s="40" t="s">
        <v>164</v>
      </c>
      <c r="M24" s="59"/>
      <c r="N24" s="58" t="s">
        <v>191</v>
      </c>
      <c r="O24" s="62" t="str">
        <f>CONCATENATE(O23,P23,Q23,R23,S23,T23,U23,V23,W23,X23,Y23)</f>
        <v/>
      </c>
      <c r="P24" s="60"/>
      <c r="Q24" s="24"/>
      <c r="R24" s="24"/>
      <c r="S24" s="24"/>
      <c r="T24" s="25"/>
    </row>
    <row r="25" spans="1:26" ht="19.5" x14ac:dyDescent="0.15">
      <c r="A25" s="31"/>
      <c r="B25" s="32"/>
      <c r="C25" s="41"/>
      <c r="D25" s="32"/>
      <c r="E25" s="32"/>
      <c r="F25" s="32"/>
      <c r="G25" s="32"/>
      <c r="H25" s="32"/>
      <c r="I25" s="32"/>
      <c r="J25" s="32"/>
      <c r="K25" s="32"/>
      <c r="L25" s="31"/>
      <c r="M25" s="45"/>
      <c r="N25" s="20"/>
      <c r="O25" s="2" t="b">
        <v>0</v>
      </c>
      <c r="P25" s="2" t="b">
        <v>0</v>
      </c>
      <c r="Q25" s="2" t="b">
        <v>0</v>
      </c>
      <c r="R25" s="1" t="b">
        <v>0</v>
      </c>
      <c r="S25" s="1" t="b">
        <v>0</v>
      </c>
      <c r="T25" s="1" t="b">
        <v>0</v>
      </c>
      <c r="U25" s="1" t="b">
        <v>0</v>
      </c>
      <c r="V25" s="1" t="b">
        <v>0</v>
      </c>
      <c r="W25" s="1" t="b">
        <v>0</v>
      </c>
      <c r="X25" s="1" t="b">
        <v>0</v>
      </c>
      <c r="Y25" s="1" t="b">
        <v>0</v>
      </c>
    </row>
    <row r="26" spans="1:26" ht="20.25" thickBot="1" x14ac:dyDescent="0.2">
      <c r="A26" s="39" t="s">
        <v>146</v>
      </c>
      <c r="B26" s="31"/>
      <c r="C26" s="31"/>
      <c r="D26" s="31"/>
      <c r="E26" s="31"/>
      <c r="F26" s="31"/>
      <c r="G26" s="31"/>
      <c r="H26" s="31"/>
      <c r="I26" s="31"/>
      <c r="J26" s="31"/>
      <c r="K26" s="31"/>
      <c r="L26" s="31"/>
      <c r="M26" s="45"/>
      <c r="N26" s="37"/>
      <c r="O26" s="61" t="str">
        <f>IF(O25=TRUE,"0~10%","")</f>
        <v/>
      </c>
      <c r="P26" s="21" t="str">
        <f>IF(P25=TRUE,"10~20%","")</f>
        <v/>
      </c>
      <c r="Q26" s="21" t="str">
        <f>IF(Q25=TRUE,"20~30%","")</f>
        <v/>
      </c>
      <c r="R26" s="21" t="str">
        <f>IF(R25=TRUE,"30~40%","")</f>
        <v/>
      </c>
      <c r="S26" s="21" t="str">
        <f>IF(S25=TRUE,"40~50%","")</f>
        <v/>
      </c>
      <c r="T26" s="21" t="str">
        <f>IF(T25=TRUE,"50~60%","")</f>
        <v/>
      </c>
      <c r="U26" s="21" t="str">
        <f>IF(U25=TRUE,"60~70%","")</f>
        <v/>
      </c>
      <c r="V26" s="21" t="str">
        <f>IF(V25=TRUE,"70~80%","")</f>
        <v/>
      </c>
      <c r="W26" s="21" t="str">
        <f>IF(W25=TRUE,"80~90%","")</f>
        <v/>
      </c>
      <c r="X26" s="21" t="str">
        <f>IF(X25=TRUE,"90~100%","")</f>
        <v/>
      </c>
      <c r="Y26" s="21" t="str">
        <f>IF(Y25=TRUE,"不明","")</f>
        <v/>
      </c>
      <c r="Z26" s="63" t="str">
        <f>IF(Z25=TRUE,"30年以上","")</f>
        <v/>
      </c>
    </row>
    <row r="27" spans="1:26" ht="20.25" thickBot="1" x14ac:dyDescent="0.2">
      <c r="A27" s="39"/>
      <c r="B27" s="48" t="s">
        <v>134</v>
      </c>
      <c r="C27" s="49" t="s">
        <v>135</v>
      </c>
      <c r="D27" s="48" t="s">
        <v>136</v>
      </c>
      <c r="E27" s="48" t="s">
        <v>137</v>
      </c>
      <c r="F27" s="48" t="s">
        <v>138</v>
      </c>
      <c r="G27" s="48" t="s">
        <v>139</v>
      </c>
      <c r="H27" s="48" t="s">
        <v>140</v>
      </c>
      <c r="I27" s="48" t="s">
        <v>141</v>
      </c>
      <c r="J27" s="48" t="s">
        <v>142</v>
      </c>
      <c r="K27" s="48" t="s">
        <v>143</v>
      </c>
      <c r="L27" s="40" t="s">
        <v>164</v>
      </c>
      <c r="M27" s="59"/>
      <c r="N27" s="58" t="s">
        <v>192</v>
      </c>
      <c r="O27" s="62" t="str">
        <f>CONCATENATE(O26,P26,Q26,R26,S26,T26,U26,V26,W26,X26,Y26)</f>
        <v/>
      </c>
      <c r="P27" s="60"/>
      <c r="Q27" s="24"/>
      <c r="R27" s="24"/>
      <c r="S27" s="24"/>
      <c r="T27" s="25"/>
    </row>
    <row r="28" spans="1:26" ht="19.5" x14ac:dyDescent="0.15">
      <c r="A28" s="39"/>
      <c r="B28" s="31"/>
      <c r="C28" s="31"/>
      <c r="D28" s="31"/>
      <c r="E28" s="31"/>
      <c r="F28" s="31"/>
      <c r="G28" s="31"/>
      <c r="H28" s="31"/>
      <c r="I28" s="31"/>
      <c r="J28" s="31"/>
      <c r="K28" s="31"/>
      <c r="L28" s="31"/>
      <c r="M28" s="45"/>
      <c r="N28" s="20"/>
      <c r="O28" s="2" t="b">
        <v>0</v>
      </c>
      <c r="P28" s="2" t="b">
        <v>0</v>
      </c>
      <c r="Q28" s="2" t="b">
        <v>0</v>
      </c>
      <c r="R28" s="1" t="b">
        <v>0</v>
      </c>
      <c r="S28" s="1" t="b">
        <v>0</v>
      </c>
      <c r="T28" s="1" t="b">
        <v>0</v>
      </c>
      <c r="U28" s="1" t="b">
        <v>0</v>
      </c>
      <c r="V28" s="1" t="b">
        <v>0</v>
      </c>
      <c r="W28" s="1" t="b">
        <v>0</v>
      </c>
      <c r="X28" s="1" t="b">
        <v>0</v>
      </c>
      <c r="Y28" s="1" t="b">
        <v>0</v>
      </c>
    </row>
    <row r="29" spans="1:26" ht="20.25" thickBot="1" x14ac:dyDescent="0.2">
      <c r="A29" s="39" t="s">
        <v>195</v>
      </c>
      <c r="B29" s="31"/>
      <c r="C29" s="31"/>
      <c r="D29" s="31"/>
      <c r="E29" s="31"/>
      <c r="F29" s="31"/>
      <c r="G29" s="31"/>
      <c r="H29" s="31"/>
      <c r="I29" s="31"/>
      <c r="J29" s="31"/>
      <c r="K29" s="31"/>
      <c r="L29" s="31"/>
      <c r="M29" s="45"/>
      <c r="N29" s="37"/>
      <c r="O29" s="61" t="str">
        <f>IF(O28=TRUE,"0~10%","")</f>
        <v/>
      </c>
      <c r="P29" s="21" t="str">
        <f>IF(P28=TRUE,"10~20%","")</f>
        <v/>
      </c>
      <c r="Q29" s="21" t="str">
        <f>IF(Q28=TRUE,"20~30%","")</f>
        <v/>
      </c>
      <c r="R29" s="21" t="str">
        <f>IF(R28=TRUE,"30~40%","")</f>
        <v/>
      </c>
      <c r="S29" s="21" t="str">
        <f>IF(S28=TRUE,"40~50%","")</f>
        <v/>
      </c>
      <c r="T29" s="21" t="str">
        <f>IF(T28=TRUE,"50~60%","")</f>
        <v/>
      </c>
      <c r="U29" s="21" t="str">
        <f>IF(U28=TRUE,"60~70%","")</f>
        <v/>
      </c>
      <c r="V29" s="21" t="str">
        <f>IF(V28=TRUE,"70~80%","")</f>
        <v/>
      </c>
      <c r="W29" s="21" t="str">
        <f>IF(W28=TRUE,"80~90%","")</f>
        <v/>
      </c>
      <c r="X29" s="21" t="str">
        <f>IF(X28=TRUE,"90~100%","")</f>
        <v/>
      </c>
      <c r="Y29" s="21" t="str">
        <f>IF(Y28=TRUE,"不明","")</f>
        <v/>
      </c>
    </row>
    <row r="30" spans="1:26" ht="20.25" thickBot="1" x14ac:dyDescent="0.2">
      <c r="A30" s="39"/>
      <c r="B30" s="48" t="s">
        <v>134</v>
      </c>
      <c r="C30" s="49" t="s">
        <v>135</v>
      </c>
      <c r="D30" s="48" t="s">
        <v>136</v>
      </c>
      <c r="E30" s="48" t="s">
        <v>137</v>
      </c>
      <c r="F30" s="48" t="s">
        <v>138</v>
      </c>
      <c r="G30" s="48" t="s">
        <v>139</v>
      </c>
      <c r="H30" s="48" t="s">
        <v>140</v>
      </c>
      <c r="I30" s="48" t="s">
        <v>141</v>
      </c>
      <c r="J30" s="48" t="s">
        <v>142</v>
      </c>
      <c r="K30" s="48" t="s">
        <v>143</v>
      </c>
      <c r="L30" s="40" t="s">
        <v>164</v>
      </c>
      <c r="M30" s="59"/>
      <c r="N30" s="58" t="s">
        <v>194</v>
      </c>
      <c r="O30" s="62" t="str">
        <f>CONCATENATE(O29,P29,Q29,R29,S29,T29,U29,V29,W29,X29,Y29)</f>
        <v/>
      </c>
      <c r="P30" s="60"/>
      <c r="Q30" s="24"/>
      <c r="R30" s="24"/>
      <c r="S30" s="24"/>
      <c r="T30" s="25"/>
    </row>
    <row r="31" spans="1:26" ht="19.5" x14ac:dyDescent="0.15">
      <c r="A31" s="39"/>
      <c r="B31" s="31"/>
      <c r="C31" s="31"/>
      <c r="D31" s="31"/>
      <c r="E31" s="31"/>
      <c r="F31" s="31"/>
      <c r="G31" s="31"/>
      <c r="H31" s="31"/>
      <c r="I31" s="31"/>
      <c r="J31" s="31"/>
      <c r="K31" s="31"/>
      <c r="L31" s="31"/>
      <c r="M31" s="45"/>
      <c r="N31" s="20"/>
      <c r="O31" s="2" t="b">
        <v>0</v>
      </c>
      <c r="P31" s="2" t="b">
        <v>0</v>
      </c>
      <c r="Q31" s="2" t="b">
        <v>0</v>
      </c>
      <c r="R31" s="1" t="b">
        <v>0</v>
      </c>
      <c r="S31" s="1" t="b">
        <v>0</v>
      </c>
      <c r="T31" s="1" t="b">
        <v>0</v>
      </c>
      <c r="U31" s="1" t="b">
        <v>0</v>
      </c>
      <c r="V31" s="1" t="b">
        <v>0</v>
      </c>
      <c r="W31" s="1" t="b">
        <v>0</v>
      </c>
      <c r="X31" s="1" t="b">
        <v>0</v>
      </c>
      <c r="Y31" s="1" t="b">
        <v>0</v>
      </c>
    </row>
    <row r="32" spans="1:26" ht="20.25" thickBot="1" x14ac:dyDescent="0.2">
      <c r="A32" s="39" t="s">
        <v>147</v>
      </c>
      <c r="B32" s="31"/>
      <c r="C32" s="31"/>
      <c r="D32" s="31"/>
      <c r="E32" s="31"/>
      <c r="F32" s="31"/>
      <c r="G32" s="31"/>
      <c r="H32" s="31"/>
      <c r="I32" s="31"/>
      <c r="J32" s="31"/>
      <c r="K32" s="31"/>
      <c r="L32" s="31"/>
      <c r="M32" s="45"/>
      <c r="N32" s="37"/>
      <c r="O32" s="61" t="str">
        <f>IF(O31=TRUE,"0~10%","")</f>
        <v/>
      </c>
      <c r="P32" s="21" t="str">
        <f>IF(P31=TRUE,"10~20%","")</f>
        <v/>
      </c>
      <c r="Q32" s="21" t="str">
        <f>IF(Q31=TRUE,"20~30%","")</f>
        <v/>
      </c>
      <c r="R32" s="21" t="str">
        <f>IF(R31=TRUE,"30~40%","")</f>
        <v/>
      </c>
      <c r="S32" s="21" t="str">
        <f>IF(S31=TRUE,"40~50%","")</f>
        <v/>
      </c>
      <c r="T32" s="21" t="str">
        <f>IF(T31=TRUE,"50~60%","")</f>
        <v/>
      </c>
      <c r="U32" s="21" t="str">
        <f>IF(U31=TRUE,"60~70%","")</f>
        <v/>
      </c>
      <c r="V32" s="21" t="str">
        <f>IF(V31=TRUE,"70~80%","")</f>
        <v/>
      </c>
      <c r="W32" s="21" t="str">
        <f>IF(W31=TRUE,"80~90%","")</f>
        <v/>
      </c>
      <c r="X32" s="21" t="str">
        <f>IF(X31=TRUE,"90~100%","")</f>
        <v/>
      </c>
      <c r="Y32" s="21" t="str">
        <f>IF(Y31=TRUE,"不明","")</f>
        <v/>
      </c>
    </row>
    <row r="33" spans="1:28" ht="20.25" thickBot="1" x14ac:dyDescent="0.2">
      <c r="A33" s="39"/>
      <c r="B33" s="48" t="s">
        <v>134</v>
      </c>
      <c r="C33" s="49" t="s">
        <v>135</v>
      </c>
      <c r="D33" s="48" t="s">
        <v>136</v>
      </c>
      <c r="E33" s="48" t="s">
        <v>137</v>
      </c>
      <c r="F33" s="48" t="s">
        <v>138</v>
      </c>
      <c r="G33" s="48" t="s">
        <v>139</v>
      </c>
      <c r="H33" s="48" t="s">
        <v>140</v>
      </c>
      <c r="I33" s="48" t="s">
        <v>141</v>
      </c>
      <c r="J33" s="48" t="s">
        <v>142</v>
      </c>
      <c r="K33" s="48" t="s">
        <v>143</v>
      </c>
      <c r="L33" s="47" t="s">
        <v>164</v>
      </c>
      <c r="M33" s="59"/>
      <c r="N33" s="58" t="s">
        <v>196</v>
      </c>
      <c r="O33" s="62" t="str">
        <f>CONCATENATE(O32,P32,Q32,R32,S32,T32,U32,V32,W32,X32,Y32)</f>
        <v/>
      </c>
      <c r="P33" s="60"/>
      <c r="Q33" s="24"/>
      <c r="R33" s="24"/>
      <c r="S33" s="24"/>
      <c r="T33" s="25"/>
    </row>
    <row r="34" spans="1:28" ht="19.5" x14ac:dyDescent="0.15">
      <c r="A34" s="39"/>
      <c r="B34" s="31"/>
      <c r="C34" s="31"/>
      <c r="D34" s="31"/>
      <c r="E34" s="31"/>
      <c r="F34" s="31"/>
      <c r="G34" s="31"/>
      <c r="H34" s="31"/>
      <c r="I34" s="31"/>
      <c r="J34" s="31"/>
      <c r="K34" s="31"/>
      <c r="L34" s="31"/>
      <c r="M34" s="45"/>
      <c r="N34" s="20"/>
      <c r="O34" s="2" t="b">
        <v>0</v>
      </c>
      <c r="P34" s="2" t="b">
        <v>0</v>
      </c>
      <c r="Q34" s="2" t="b">
        <v>0</v>
      </c>
      <c r="R34" s="1" t="b">
        <v>0</v>
      </c>
      <c r="S34" s="1" t="b">
        <v>0</v>
      </c>
      <c r="T34" s="1" t="b">
        <v>0</v>
      </c>
      <c r="U34" s="1" t="b">
        <v>0</v>
      </c>
      <c r="V34" s="1" t="b">
        <v>0</v>
      </c>
      <c r="W34" s="1" t="b">
        <v>0</v>
      </c>
      <c r="X34" s="1" t="b">
        <v>0</v>
      </c>
      <c r="Y34" s="1" t="b">
        <v>0</v>
      </c>
    </row>
    <row r="35" spans="1:28" ht="20.25" thickBot="1" x14ac:dyDescent="0.2">
      <c r="A35" s="39" t="s">
        <v>148</v>
      </c>
      <c r="B35" s="31"/>
      <c r="C35" s="31"/>
      <c r="D35" s="31"/>
      <c r="E35" s="31"/>
      <c r="F35" s="31"/>
      <c r="G35" s="31"/>
      <c r="H35" s="31"/>
      <c r="I35" s="31"/>
      <c r="J35" s="31"/>
      <c r="K35" s="31"/>
      <c r="L35" s="31"/>
      <c r="M35" s="45"/>
      <c r="N35" s="37"/>
      <c r="O35" s="61" t="str">
        <f>IF(O34=TRUE,"0~10%","")</f>
        <v/>
      </c>
      <c r="P35" s="21" t="str">
        <f>IF(P34=TRUE,"10~20%","")</f>
        <v/>
      </c>
      <c r="Q35" s="21" t="str">
        <f>IF(Q34=TRUE,"20~30%","")</f>
        <v/>
      </c>
      <c r="R35" s="21" t="str">
        <f>IF(R34=TRUE,"30~40%","")</f>
        <v/>
      </c>
      <c r="S35" s="21" t="str">
        <f>IF(S34=TRUE,"40~50%","")</f>
        <v/>
      </c>
      <c r="T35" s="21" t="str">
        <f>IF(T34=TRUE,"50~60%","")</f>
        <v/>
      </c>
      <c r="U35" s="21" t="str">
        <f>IF(U34=TRUE,"60~70%","")</f>
        <v/>
      </c>
      <c r="V35" s="21" t="str">
        <f>IF(V34=TRUE,"70~80%","")</f>
        <v/>
      </c>
      <c r="W35" s="21" t="str">
        <f>IF(W34=TRUE,"80~90%","")</f>
        <v/>
      </c>
      <c r="X35" s="21" t="str">
        <f>IF(X34=TRUE,"90~100%","")</f>
        <v/>
      </c>
      <c r="Y35" s="21" t="str">
        <f>IF(Y34=TRUE,"不明","")</f>
        <v/>
      </c>
    </row>
    <row r="36" spans="1:28" ht="20.25" thickBot="1" x14ac:dyDescent="0.2">
      <c r="A36" s="39"/>
      <c r="B36" s="48" t="s">
        <v>134</v>
      </c>
      <c r="C36" s="49" t="s">
        <v>135</v>
      </c>
      <c r="D36" s="48" t="s">
        <v>136</v>
      </c>
      <c r="E36" s="48" t="s">
        <v>137</v>
      </c>
      <c r="F36" s="48" t="s">
        <v>138</v>
      </c>
      <c r="G36" s="48" t="s">
        <v>139</v>
      </c>
      <c r="H36" s="48" t="s">
        <v>140</v>
      </c>
      <c r="I36" s="48" t="s">
        <v>141</v>
      </c>
      <c r="J36" s="48" t="s">
        <v>142</v>
      </c>
      <c r="K36" s="48" t="s">
        <v>143</v>
      </c>
      <c r="L36" s="47" t="s">
        <v>164</v>
      </c>
      <c r="M36" s="59"/>
      <c r="N36" s="58" t="s">
        <v>197</v>
      </c>
      <c r="O36" s="62" t="str">
        <f>CONCATENATE(O35,P35,Q35,R35,S35,T35,U35,V35,W35,X35,Y35)</f>
        <v/>
      </c>
      <c r="P36" s="60"/>
      <c r="Q36" s="24"/>
      <c r="R36" s="24"/>
      <c r="S36" s="24"/>
      <c r="T36" s="25"/>
    </row>
    <row r="37" spans="1:28" ht="19.5" x14ac:dyDescent="0.15">
      <c r="A37" s="39"/>
      <c r="B37" s="31"/>
      <c r="C37" s="31"/>
      <c r="D37" s="31"/>
      <c r="E37" s="31"/>
      <c r="F37" s="31"/>
      <c r="G37" s="31"/>
      <c r="H37" s="31"/>
      <c r="I37" s="31"/>
      <c r="J37" s="31"/>
      <c r="K37" s="31"/>
      <c r="L37" s="31"/>
      <c r="M37" s="45"/>
      <c r="N37" s="20"/>
      <c r="O37" s="2" t="b">
        <v>0</v>
      </c>
      <c r="P37" s="2" t="b">
        <v>0</v>
      </c>
      <c r="Q37" s="2" t="b">
        <v>0</v>
      </c>
      <c r="R37" s="1" t="b">
        <v>0</v>
      </c>
      <c r="S37" s="1" t="b">
        <v>0</v>
      </c>
      <c r="T37" s="1" t="b">
        <v>0</v>
      </c>
      <c r="U37" s="1" t="b">
        <v>0</v>
      </c>
      <c r="V37" s="1" t="b">
        <v>0</v>
      </c>
      <c r="W37" s="1" t="b">
        <v>0</v>
      </c>
      <c r="X37" s="1" t="b">
        <v>0</v>
      </c>
      <c r="Y37" s="1" t="b">
        <v>0</v>
      </c>
    </row>
    <row r="38" spans="1:28" ht="20.25" thickBot="1" x14ac:dyDescent="0.2">
      <c r="A38" s="39" t="s">
        <v>149</v>
      </c>
      <c r="B38" s="31"/>
      <c r="C38" s="31"/>
      <c r="D38" s="31"/>
      <c r="E38" s="31"/>
      <c r="F38" s="31"/>
      <c r="G38" s="31"/>
      <c r="H38" s="31"/>
      <c r="I38" s="31"/>
      <c r="J38" s="31"/>
      <c r="K38" s="31"/>
      <c r="L38" s="31"/>
      <c r="M38" s="45"/>
      <c r="N38" s="37"/>
      <c r="O38" s="61" t="str">
        <f>IF(O37=TRUE,"0~10%","")</f>
        <v/>
      </c>
      <c r="P38" s="21" t="str">
        <f>IF(P37=TRUE,"10~20%","")</f>
        <v/>
      </c>
      <c r="Q38" s="21" t="str">
        <f>IF(Q37=TRUE,"20~30%","")</f>
        <v/>
      </c>
      <c r="R38" s="21" t="str">
        <f>IF(R37=TRUE,"30~40%","")</f>
        <v/>
      </c>
      <c r="S38" s="21" t="str">
        <f>IF(S37=TRUE,"40~50%","")</f>
        <v/>
      </c>
      <c r="T38" s="21" t="str">
        <f>IF(T37=TRUE,"50~60%","")</f>
        <v/>
      </c>
      <c r="U38" s="21" t="str">
        <f>IF(U37=TRUE,"60~70%","")</f>
        <v/>
      </c>
      <c r="V38" s="21" t="str">
        <f>IF(V37=TRUE,"70~80%","")</f>
        <v/>
      </c>
      <c r="W38" s="21" t="str">
        <f>IF(W37=TRUE,"80~90%","")</f>
        <v/>
      </c>
      <c r="X38" s="21" t="str">
        <f>IF(X37=TRUE,"90~100%","")</f>
        <v/>
      </c>
      <c r="Y38" s="21" t="str">
        <f>IF(Y37=TRUE,"不明","")</f>
        <v/>
      </c>
    </row>
    <row r="39" spans="1:28" ht="20.25" thickBot="1" x14ac:dyDescent="0.2">
      <c r="A39" s="39"/>
      <c r="B39" s="48" t="s">
        <v>134</v>
      </c>
      <c r="C39" s="49" t="s">
        <v>135</v>
      </c>
      <c r="D39" s="48" t="s">
        <v>136</v>
      </c>
      <c r="E39" s="48" t="s">
        <v>137</v>
      </c>
      <c r="F39" s="48" t="s">
        <v>138</v>
      </c>
      <c r="G39" s="48" t="s">
        <v>139</v>
      </c>
      <c r="H39" s="48" t="s">
        <v>140</v>
      </c>
      <c r="I39" s="48" t="s">
        <v>141</v>
      </c>
      <c r="J39" s="48" t="s">
        <v>142</v>
      </c>
      <c r="K39" s="48" t="s">
        <v>143</v>
      </c>
      <c r="L39" s="47" t="s">
        <v>164</v>
      </c>
      <c r="M39" s="59"/>
      <c r="N39" s="58" t="s">
        <v>198</v>
      </c>
      <c r="O39" s="62" t="str">
        <f>CONCATENATE(O38,P38,Q38,R38,S38,T38,U38,V38,W38,X38,Y38)</f>
        <v/>
      </c>
      <c r="P39" s="60"/>
      <c r="Q39" s="24"/>
      <c r="R39" s="24"/>
      <c r="S39" s="24"/>
      <c r="T39" s="25"/>
    </row>
    <row r="40" spans="1:28" ht="19.5" x14ac:dyDescent="0.15">
      <c r="A40" s="39"/>
      <c r="B40" s="31"/>
      <c r="C40" s="31"/>
      <c r="D40" s="31"/>
      <c r="E40" s="31"/>
      <c r="F40" s="31"/>
      <c r="G40" s="31"/>
      <c r="H40" s="31"/>
      <c r="I40" s="31"/>
      <c r="J40" s="31"/>
      <c r="K40" s="31"/>
      <c r="L40" s="31"/>
      <c r="M40" s="45"/>
      <c r="N40" s="20"/>
      <c r="O40" s="2" t="b">
        <v>0</v>
      </c>
      <c r="P40" s="2" t="b">
        <v>0</v>
      </c>
      <c r="Q40" s="2" t="b">
        <v>0</v>
      </c>
      <c r="R40" s="1" t="b">
        <v>0</v>
      </c>
      <c r="S40" s="1" t="b">
        <v>0</v>
      </c>
      <c r="T40" s="1" t="b">
        <v>0</v>
      </c>
      <c r="U40" s="1" t="b">
        <v>0</v>
      </c>
      <c r="V40" s="1" t="b">
        <v>0</v>
      </c>
      <c r="W40" s="1" t="b">
        <v>0</v>
      </c>
      <c r="X40" s="1" t="b">
        <v>0</v>
      </c>
      <c r="Y40" s="1" t="b">
        <v>0</v>
      </c>
    </row>
    <row r="41" spans="1:28" ht="20.25" thickBot="1" x14ac:dyDescent="0.2">
      <c r="A41" s="39" t="s">
        <v>150</v>
      </c>
      <c r="B41" s="31"/>
      <c r="C41" s="31"/>
      <c r="D41" s="31"/>
      <c r="E41" s="31"/>
      <c r="F41" s="31"/>
      <c r="G41" s="31"/>
      <c r="H41" s="31"/>
      <c r="I41" s="31"/>
      <c r="J41" s="31"/>
      <c r="K41" s="31"/>
      <c r="L41" s="31"/>
      <c r="M41" s="45"/>
      <c r="N41" s="37"/>
      <c r="O41" s="61" t="str">
        <f>IF(O40=TRUE,"0~10%","")</f>
        <v/>
      </c>
      <c r="P41" s="21" t="str">
        <f>IF(P40=TRUE,"10~20%","")</f>
        <v/>
      </c>
      <c r="Q41" s="21" t="str">
        <f>IF(Q40=TRUE,"20~30%","")</f>
        <v/>
      </c>
      <c r="R41" s="21" t="str">
        <f>IF(R40=TRUE,"30~40%","")</f>
        <v/>
      </c>
      <c r="S41" s="21" t="str">
        <f>IF(S40=TRUE,"40~50%","")</f>
        <v/>
      </c>
      <c r="T41" s="21" t="str">
        <f>IF(T40=TRUE,"50~60%","")</f>
        <v/>
      </c>
      <c r="U41" s="21" t="str">
        <f>IF(U40=TRUE,"60~70%","")</f>
        <v/>
      </c>
      <c r="V41" s="21" t="str">
        <f>IF(V40=TRUE,"70~80%","")</f>
        <v/>
      </c>
      <c r="W41" s="21" t="str">
        <f>IF(W40=TRUE,"80~90%","")</f>
        <v/>
      </c>
      <c r="X41" s="21" t="str">
        <f>IF(X40=TRUE,"90~100%","")</f>
        <v/>
      </c>
      <c r="Y41" s="21" t="str">
        <f>IF(Y40=TRUE,"不明","")</f>
        <v/>
      </c>
    </row>
    <row r="42" spans="1:28" ht="20.25" thickBot="1" x14ac:dyDescent="0.2">
      <c r="A42" s="39"/>
      <c r="B42" s="48" t="s">
        <v>134</v>
      </c>
      <c r="C42" s="49" t="s">
        <v>135</v>
      </c>
      <c r="D42" s="48" t="s">
        <v>136</v>
      </c>
      <c r="E42" s="48" t="s">
        <v>137</v>
      </c>
      <c r="F42" s="48" t="s">
        <v>138</v>
      </c>
      <c r="G42" s="48" t="s">
        <v>139</v>
      </c>
      <c r="H42" s="48" t="s">
        <v>140</v>
      </c>
      <c r="I42" s="48" t="s">
        <v>141</v>
      </c>
      <c r="J42" s="48" t="s">
        <v>142</v>
      </c>
      <c r="K42" s="48" t="s">
        <v>143</v>
      </c>
      <c r="L42" s="47" t="s">
        <v>164</v>
      </c>
      <c r="M42" s="59"/>
      <c r="N42" s="58" t="s">
        <v>199</v>
      </c>
      <c r="O42" s="62" t="str">
        <f>CONCATENATE(O41,P41,Q41,R41,S41,T41,U41,V41,W41,X41,Y41)</f>
        <v/>
      </c>
      <c r="P42" s="60"/>
      <c r="Q42" s="24"/>
      <c r="R42" s="24"/>
      <c r="S42" s="24"/>
      <c r="T42" s="25"/>
    </row>
    <row r="43" spans="1:28" ht="19.5" x14ac:dyDescent="0.15">
      <c r="A43" s="39"/>
      <c r="B43" s="32"/>
      <c r="C43" s="41"/>
      <c r="D43" s="32"/>
      <c r="E43" s="32"/>
      <c r="F43" s="32"/>
      <c r="G43" s="32"/>
      <c r="H43" s="32"/>
      <c r="I43" s="32"/>
      <c r="J43" s="32"/>
      <c r="K43" s="32"/>
      <c r="L43" s="31"/>
      <c r="M43" s="45"/>
      <c r="N43" s="20"/>
      <c r="O43" s="2" t="b">
        <v>0</v>
      </c>
      <c r="P43" s="2" t="b">
        <v>0</v>
      </c>
      <c r="Q43" s="2" t="b">
        <v>0</v>
      </c>
      <c r="R43" s="1" t="b">
        <v>0</v>
      </c>
      <c r="S43" s="1" t="b">
        <v>0</v>
      </c>
      <c r="T43" s="1" t="b">
        <v>0</v>
      </c>
      <c r="U43" s="1" t="b">
        <v>0</v>
      </c>
      <c r="V43" s="1" t="b">
        <v>0</v>
      </c>
      <c r="W43" s="1" t="b">
        <v>0</v>
      </c>
      <c r="X43" s="1" t="b">
        <v>0</v>
      </c>
      <c r="Y43" s="1" t="b">
        <v>0</v>
      </c>
    </row>
    <row r="44" spans="1:28" ht="20.25" thickBot="1" x14ac:dyDescent="0.2">
      <c r="A44" s="39" t="s">
        <v>151</v>
      </c>
      <c r="B44" s="31"/>
      <c r="C44" s="31"/>
      <c r="D44" s="31"/>
      <c r="E44" s="31"/>
      <c r="F44" s="31"/>
      <c r="G44" s="31"/>
      <c r="H44" s="31"/>
      <c r="I44" s="31"/>
      <c r="J44" s="31"/>
      <c r="K44" s="31"/>
      <c r="L44" s="31"/>
      <c r="M44" s="45"/>
      <c r="N44" s="37"/>
      <c r="O44" s="61" t="str">
        <f>IF(O43=TRUE,"0~10%","")</f>
        <v/>
      </c>
      <c r="P44" s="21" t="str">
        <f>IF(P43=TRUE,"10~20%","")</f>
        <v/>
      </c>
      <c r="Q44" s="21" t="str">
        <f>IF(Q43=TRUE,"20~30%","")</f>
        <v/>
      </c>
      <c r="R44" s="21" t="str">
        <f>IF(R43=TRUE,"30~40%","")</f>
        <v/>
      </c>
      <c r="S44" s="21" t="str">
        <f>IF(S43=TRUE,"40~50%","")</f>
        <v/>
      </c>
      <c r="T44" s="21" t="str">
        <f>IF(T43=TRUE,"50~60%","")</f>
        <v/>
      </c>
      <c r="U44" s="21" t="str">
        <f>IF(U43=TRUE,"60~70%","")</f>
        <v/>
      </c>
      <c r="V44" s="21" t="str">
        <f>IF(V43=TRUE,"70~80%","")</f>
        <v/>
      </c>
      <c r="W44" s="21" t="str">
        <f>IF(W43=TRUE,"80~90%","")</f>
        <v/>
      </c>
      <c r="X44" s="21" t="str">
        <f>IF(X43=TRUE,"90~100%","")</f>
        <v/>
      </c>
      <c r="Y44" s="21" t="str">
        <f>IF(Y43=TRUE,"不明","")</f>
        <v/>
      </c>
    </row>
    <row r="45" spans="1:28" ht="20.25" thickBot="1" x14ac:dyDescent="0.2">
      <c r="A45" s="31"/>
      <c r="B45" s="48" t="s">
        <v>134</v>
      </c>
      <c r="C45" s="49" t="s">
        <v>135</v>
      </c>
      <c r="D45" s="48" t="s">
        <v>136</v>
      </c>
      <c r="E45" s="48" t="s">
        <v>137</v>
      </c>
      <c r="F45" s="48" t="s">
        <v>138</v>
      </c>
      <c r="G45" s="48" t="s">
        <v>139</v>
      </c>
      <c r="H45" s="48" t="s">
        <v>140</v>
      </c>
      <c r="I45" s="48" t="s">
        <v>141</v>
      </c>
      <c r="J45" s="48" t="s">
        <v>142</v>
      </c>
      <c r="K45" s="48" t="s">
        <v>143</v>
      </c>
      <c r="L45" s="47" t="s">
        <v>164</v>
      </c>
      <c r="M45" s="59"/>
      <c r="N45" s="58" t="s">
        <v>200</v>
      </c>
      <c r="O45" s="62" t="str">
        <f>CONCATENATE(O44,P44,Q44,R44,S44,T44,U44,V44,W44,X44,Y44)</f>
        <v/>
      </c>
      <c r="P45" s="60"/>
      <c r="Q45" s="24"/>
      <c r="R45" s="24"/>
      <c r="S45" s="24"/>
      <c r="T45" s="25"/>
    </row>
    <row r="46" spans="1:28" ht="19.5" x14ac:dyDescent="0.15">
      <c r="A46" s="31"/>
      <c r="B46" s="32"/>
      <c r="C46" s="41"/>
      <c r="D46" s="32"/>
      <c r="E46" s="32"/>
      <c r="F46" s="32"/>
      <c r="G46" s="32"/>
      <c r="H46" s="32"/>
      <c r="I46" s="32"/>
      <c r="J46" s="32"/>
      <c r="K46" s="32"/>
      <c r="L46" s="31"/>
      <c r="M46" s="45"/>
      <c r="N46" s="45"/>
      <c r="O46" s="67"/>
      <c r="P46" s="67"/>
      <c r="Q46" s="67"/>
      <c r="R46" s="67"/>
      <c r="S46" s="67"/>
      <c r="T46" s="67"/>
      <c r="U46" s="67"/>
      <c r="V46" s="67"/>
      <c r="W46" s="67"/>
      <c r="X46" s="67"/>
      <c r="Y46" s="67"/>
      <c r="Z46" s="67"/>
      <c r="AA46" s="67"/>
    </row>
    <row r="47" spans="1:28" ht="19.5" x14ac:dyDescent="0.15">
      <c r="A47" s="31"/>
      <c r="B47" s="31"/>
      <c r="C47" s="31"/>
      <c r="D47" s="31"/>
      <c r="E47" s="31"/>
      <c r="F47" s="31"/>
      <c r="G47" s="31"/>
      <c r="H47" s="31"/>
      <c r="I47" s="31"/>
      <c r="J47" s="31"/>
      <c r="K47" s="31"/>
      <c r="L47" s="31"/>
      <c r="M47" s="45"/>
      <c r="N47" s="20"/>
      <c r="O47" s="2" t="b">
        <v>0</v>
      </c>
      <c r="P47" s="2" t="b">
        <v>0</v>
      </c>
      <c r="Q47" s="2" t="b">
        <v>0</v>
      </c>
      <c r="R47" s="1" t="b">
        <v>0</v>
      </c>
      <c r="S47" s="1" t="b">
        <v>0</v>
      </c>
      <c r="T47" s="1" t="b">
        <v>0</v>
      </c>
      <c r="U47" s="1" t="b">
        <v>0</v>
      </c>
      <c r="V47" s="1" t="b">
        <v>0</v>
      </c>
      <c r="W47" s="1" t="b">
        <v>0</v>
      </c>
      <c r="X47" s="1" t="b">
        <v>0</v>
      </c>
      <c r="Y47" s="1" t="b">
        <v>0</v>
      </c>
      <c r="Z47" s="1" t="b">
        <v>0</v>
      </c>
      <c r="AA47" s="1" t="b">
        <v>0</v>
      </c>
    </row>
    <row r="48" spans="1:28" ht="19.5" x14ac:dyDescent="0.15">
      <c r="A48" s="31" t="s">
        <v>165</v>
      </c>
      <c r="B48" s="31"/>
      <c r="C48" s="31"/>
      <c r="D48" s="31"/>
      <c r="E48" s="31"/>
      <c r="F48" s="31"/>
      <c r="G48" s="31"/>
      <c r="H48" s="31"/>
      <c r="I48" s="31"/>
      <c r="J48" s="31"/>
      <c r="K48" s="31"/>
      <c r="L48" s="31"/>
      <c r="M48" s="45"/>
      <c r="N48" s="58" t="s">
        <v>201</v>
      </c>
      <c r="O48" s="21" t="str">
        <f>IF(O47=TRUE,"医療過誤が心配","")</f>
        <v/>
      </c>
      <c r="P48" s="21" t="str">
        <f>IF(P47=TRUE,"患者の圧力または要求","")</f>
        <v/>
      </c>
      <c r="Q48" s="21" t="str">
        <f>IF(Q47=TRUE,"以前の検査結果入手が困難","")</f>
        <v/>
      </c>
      <c r="R48" s="21" t="str">
        <f>IF(R47=TRUE,"適応がボーダーライン上にある","")</f>
        <v/>
      </c>
      <c r="S48" s="21" t="str">
        <f>IF(S47=TRUE,"患者に十分な時間を費やせない","")</f>
        <v/>
      </c>
      <c r="T48" s="21" t="str">
        <f>IF(T47=TRUE,"十分な情報または既往歴情報がない","")</f>
        <v/>
      </c>
      <c r="U48" s="21" t="str">
        <f>IF(U47=TRUE,"施設または経営側からの圧力","")</f>
        <v/>
      </c>
      <c r="V48" s="21" t="str">
        <f>IF(V47=TRUE,"良好な診療能力評価につながる","")</f>
        <v/>
      </c>
      <c r="W48" s="21" t="str">
        <f>IF(W47=TRUE,"他の医師との連絡が面倒","")</f>
        <v/>
      </c>
      <c r="X48" s="21" t="str">
        <f>IF(X47=TRUE,"同僚からの圧力","")</f>
        <v/>
      </c>
      <c r="Y48" s="21" t="str">
        <f>IF(Y47=TRUE,"医師の給与が保証されるから","")</f>
        <v/>
      </c>
      <c r="Z48" s="21" t="str">
        <f>IF(Z47=TRUE,"過剰診療ない","")</f>
        <v/>
      </c>
      <c r="AA48" s="21" t="str">
        <f>IF(AA47=TRUE,"その他","")</f>
        <v/>
      </c>
      <c r="AB48" s="68">
        <f>C54</f>
        <v>0</v>
      </c>
    </row>
    <row r="49" spans="1:28" ht="19.5" x14ac:dyDescent="0.15">
      <c r="A49" s="31"/>
      <c r="B49" s="42" t="s">
        <v>116</v>
      </c>
      <c r="C49" s="42"/>
      <c r="D49" s="42"/>
      <c r="E49" s="42" t="s">
        <v>117</v>
      </c>
      <c r="F49" s="42"/>
      <c r="G49" s="42"/>
      <c r="H49" s="42" t="s">
        <v>118</v>
      </c>
      <c r="I49" s="43"/>
      <c r="J49" s="43"/>
      <c r="K49" s="43"/>
      <c r="L49" s="43"/>
      <c r="M49" s="45"/>
      <c r="O49" s="65"/>
      <c r="P49" s="66"/>
      <c r="Q49" s="65"/>
      <c r="R49" s="65"/>
      <c r="S49" s="65"/>
      <c r="T49" s="63"/>
    </row>
    <row r="50" spans="1:28" ht="19.5" x14ac:dyDescent="0.15">
      <c r="A50" s="31"/>
      <c r="B50" s="42" t="s">
        <v>119</v>
      </c>
      <c r="C50" s="42"/>
      <c r="D50" s="42"/>
      <c r="E50" s="42" t="s">
        <v>120</v>
      </c>
      <c r="F50" s="42"/>
      <c r="G50" s="42"/>
      <c r="H50" s="42" t="s">
        <v>121</v>
      </c>
      <c r="I50" s="43"/>
      <c r="J50" s="43"/>
      <c r="K50" s="43"/>
      <c r="L50" s="43"/>
      <c r="M50" s="45"/>
      <c r="N50" s="45"/>
      <c r="P50" s="2"/>
      <c r="Q50" s="2"/>
    </row>
    <row r="51" spans="1:28" ht="19.5" x14ac:dyDescent="0.15">
      <c r="A51" s="31"/>
      <c r="B51" s="42" t="s">
        <v>122</v>
      </c>
      <c r="C51" s="42"/>
      <c r="D51" s="42"/>
      <c r="E51" s="42" t="s">
        <v>123</v>
      </c>
      <c r="F51" s="44"/>
      <c r="G51" s="42"/>
      <c r="H51" s="42" t="s">
        <v>124</v>
      </c>
      <c r="I51" s="43"/>
      <c r="J51" s="43"/>
      <c r="K51" s="43"/>
      <c r="L51" s="43"/>
      <c r="M51" s="45"/>
      <c r="N51" s="45"/>
      <c r="P51" s="2"/>
      <c r="Q51" s="2"/>
    </row>
    <row r="52" spans="1:28" ht="19.5" x14ac:dyDescent="0.15">
      <c r="A52" s="31"/>
      <c r="B52" s="42" t="s">
        <v>9</v>
      </c>
      <c r="C52" s="42"/>
      <c r="D52" s="42"/>
      <c r="E52" s="42" t="s">
        <v>125</v>
      </c>
      <c r="F52" s="42"/>
      <c r="G52" s="42"/>
      <c r="H52" s="42" t="s">
        <v>126</v>
      </c>
      <c r="I52" s="43"/>
      <c r="J52" s="43"/>
      <c r="K52" s="43"/>
      <c r="L52" s="43"/>
      <c r="M52" s="45"/>
      <c r="N52" s="45"/>
      <c r="P52" s="2"/>
      <c r="Q52" s="2"/>
    </row>
    <row r="53" spans="1:28" ht="19.5" x14ac:dyDescent="0.45">
      <c r="A53" s="31"/>
      <c r="B53" s="42" t="s">
        <v>202</v>
      </c>
      <c r="C53" s="42"/>
      <c r="D53" s="42"/>
      <c r="E53" s="42"/>
      <c r="F53" s="42"/>
      <c r="G53" s="42"/>
      <c r="H53" s="42"/>
      <c r="I53" s="43"/>
      <c r="J53" s="43"/>
      <c r="K53" s="43"/>
      <c r="L53" s="43"/>
      <c r="M53" s="71"/>
      <c r="N53" s="45"/>
      <c r="P53" s="2"/>
      <c r="Q53" s="2"/>
    </row>
    <row r="54" spans="1:28" ht="120" customHeight="1" x14ac:dyDescent="0.45">
      <c r="A54" s="31"/>
      <c r="B54" s="95"/>
      <c r="C54" s="96"/>
      <c r="D54" s="96"/>
      <c r="E54" s="96"/>
      <c r="F54" s="96"/>
      <c r="G54" s="96"/>
      <c r="H54" s="96"/>
      <c r="I54" s="96"/>
      <c r="J54" s="96"/>
      <c r="K54" s="96"/>
      <c r="L54" s="97"/>
      <c r="M54" s="45"/>
      <c r="N54" s="45"/>
      <c r="O54" s="71" t="s">
        <v>127</v>
      </c>
      <c r="P54" s="71" t="s">
        <v>208</v>
      </c>
      <c r="Q54" s="71" t="s">
        <v>209</v>
      </c>
      <c r="R54" s="71" t="s">
        <v>205</v>
      </c>
      <c r="S54" s="71" t="s">
        <v>206</v>
      </c>
      <c r="T54" s="71" t="s">
        <v>207</v>
      </c>
      <c r="U54" s="71" t="s">
        <v>133</v>
      </c>
      <c r="V54" s="71" t="s">
        <v>203</v>
      </c>
      <c r="W54" s="72"/>
      <c r="X54" s="72"/>
      <c r="Y54" s="72"/>
    </row>
    <row r="55" spans="1:28" ht="19.5" x14ac:dyDescent="0.15">
      <c r="A55" s="31"/>
      <c r="B55" s="31"/>
      <c r="C55" s="31"/>
      <c r="D55" s="31"/>
      <c r="E55" s="31"/>
      <c r="F55" s="31"/>
      <c r="G55" s="31"/>
      <c r="H55" s="31"/>
      <c r="I55" s="31"/>
      <c r="J55" s="31"/>
      <c r="K55" s="31"/>
      <c r="L55" s="31"/>
      <c r="M55" s="45"/>
      <c r="N55" s="45"/>
      <c r="O55" s="2" t="b">
        <v>0</v>
      </c>
      <c r="P55" s="2" t="b">
        <v>0</v>
      </c>
      <c r="Q55" s="2" t="b">
        <v>0</v>
      </c>
      <c r="R55" s="1" t="b">
        <v>0</v>
      </c>
      <c r="S55" s="1" t="b">
        <v>0</v>
      </c>
      <c r="T55" s="1" t="b">
        <v>0</v>
      </c>
      <c r="U55" s="1" t="b">
        <v>0</v>
      </c>
      <c r="V55" s="1" t="b">
        <v>0</v>
      </c>
      <c r="X55" s="69"/>
      <c r="Y55" s="69"/>
      <c r="Z55" s="69"/>
      <c r="AA55" s="69"/>
      <c r="AB55" s="69"/>
    </row>
    <row r="56" spans="1:28" ht="19.5" x14ac:dyDescent="0.15">
      <c r="A56" s="31" t="s">
        <v>166</v>
      </c>
      <c r="B56" s="45"/>
      <c r="C56" s="45"/>
      <c r="D56" s="45"/>
      <c r="E56" s="45"/>
      <c r="F56" s="31"/>
      <c r="G56" s="31"/>
      <c r="H56" s="31"/>
      <c r="I56" s="31"/>
      <c r="J56" s="31"/>
      <c r="K56" s="31"/>
      <c r="L56" s="31"/>
      <c r="M56" s="45"/>
      <c r="N56" s="45" t="s">
        <v>204</v>
      </c>
      <c r="O56" s="21" t="str">
        <f>IF(O55=TRUE,"ガイドラインに基づいた研修医の教育","")</f>
        <v/>
      </c>
      <c r="P56" s="21" t="str">
        <f>IF(P55=TRUE,"外部の医療記録の診療情報へのアクセスを良くする","")</f>
        <v/>
      </c>
      <c r="Q56" s="21" t="str">
        <f>IF(Q55=TRUE,"診療ガイドラインを充実させる","")</f>
        <v/>
      </c>
      <c r="R56" s="21" t="str">
        <f>IF(R55=TRUE,"オーダー時の費用を見えるようにする","")</f>
        <v/>
      </c>
      <c r="S56" s="21" t="str">
        <f>IF(S55=TRUE,"診療における基本報酬を増やし出来高払い報酬を減らす","")</f>
        <v/>
      </c>
      <c r="T56" s="21" t="str">
        <f>IF(T55=TRUE,"医師相互評価の機会を増やす","")</f>
        <v/>
      </c>
      <c r="U56" s="21" t="str">
        <f>IF(U55=TRUE,"行政における規制を強化する","")</f>
        <v/>
      </c>
      <c r="V56" s="21" t="str">
        <f>IF(V55=TRUE,"その他","")</f>
        <v/>
      </c>
      <c r="W56" s="68">
        <f>C62</f>
        <v>0</v>
      </c>
      <c r="X56" s="63"/>
      <c r="Y56" s="63"/>
      <c r="Z56" s="63"/>
      <c r="AA56" s="63"/>
      <c r="AB56" s="69"/>
    </row>
    <row r="57" spans="1:28" ht="19.5" x14ac:dyDescent="0.15">
      <c r="A57" s="31"/>
      <c r="B57" s="42" t="s">
        <v>127</v>
      </c>
      <c r="C57" s="42"/>
      <c r="D57" s="42"/>
      <c r="E57" s="42" t="s">
        <v>128</v>
      </c>
      <c r="F57" s="42"/>
      <c r="G57" s="42"/>
      <c r="H57" s="42"/>
      <c r="I57" s="26"/>
      <c r="J57" s="42" t="s">
        <v>129</v>
      </c>
      <c r="K57" s="43"/>
      <c r="L57" s="43"/>
      <c r="M57" s="45"/>
      <c r="N57" s="45"/>
      <c r="P57" s="2"/>
      <c r="Q57" s="2"/>
    </row>
    <row r="58" spans="1:28" ht="19.5" x14ac:dyDescent="0.15">
      <c r="A58" s="31"/>
      <c r="B58" s="42" t="s">
        <v>130</v>
      </c>
      <c r="C58" s="42"/>
      <c r="D58" s="42"/>
      <c r="E58" s="42" t="s">
        <v>131</v>
      </c>
      <c r="F58" s="42"/>
      <c r="G58" s="42"/>
      <c r="H58" s="42"/>
      <c r="I58" s="26"/>
      <c r="J58" s="42" t="s">
        <v>132</v>
      </c>
      <c r="K58" s="43"/>
      <c r="L58" s="43"/>
      <c r="M58" s="45"/>
      <c r="N58" s="45"/>
      <c r="P58" s="2"/>
      <c r="Q58" s="2"/>
    </row>
    <row r="59" spans="1:28" ht="19.5" x14ac:dyDescent="0.15">
      <c r="A59" s="31"/>
      <c r="B59" s="42" t="s">
        <v>133</v>
      </c>
      <c r="C59" s="42"/>
      <c r="D59" s="42"/>
      <c r="E59" s="42" t="s">
        <v>203</v>
      </c>
      <c r="F59" s="42"/>
      <c r="G59" s="42"/>
      <c r="H59" s="42"/>
      <c r="I59" s="42"/>
      <c r="J59" s="43"/>
      <c r="K59" s="43"/>
      <c r="L59" s="43"/>
      <c r="M59" s="45"/>
      <c r="N59" s="45"/>
      <c r="P59" s="2"/>
      <c r="Q59" s="2"/>
    </row>
    <row r="60" spans="1:28" ht="107.45" customHeight="1" x14ac:dyDescent="0.15">
      <c r="A60" s="31"/>
      <c r="B60" s="95"/>
      <c r="C60" s="96"/>
      <c r="D60" s="96"/>
      <c r="E60" s="96"/>
      <c r="F60" s="96"/>
      <c r="G60" s="96"/>
      <c r="H60" s="96"/>
      <c r="I60" s="96"/>
      <c r="J60" s="96"/>
      <c r="K60" s="96"/>
      <c r="L60" s="97"/>
      <c r="M60" s="45"/>
      <c r="N60" s="45"/>
      <c r="P60" s="2"/>
      <c r="Q60" s="2"/>
    </row>
    <row r="61" spans="1:28" ht="19.5" x14ac:dyDescent="0.15">
      <c r="A61" s="2"/>
      <c r="B61" s="2"/>
      <c r="C61" s="2"/>
      <c r="D61" s="2"/>
      <c r="E61" s="2"/>
      <c r="F61" s="2"/>
      <c r="G61" s="2"/>
      <c r="H61" s="2"/>
      <c r="I61" s="2"/>
      <c r="J61" s="2"/>
      <c r="K61" s="2"/>
      <c r="L61" s="2"/>
      <c r="M61" s="20"/>
      <c r="N61" s="20"/>
      <c r="P61" s="58"/>
      <c r="Q61" s="58"/>
      <c r="S61" s="58"/>
      <c r="T61" s="58"/>
      <c r="U61" s="58"/>
      <c r="V61" s="70"/>
      <c r="X61" s="58"/>
      <c r="Y61" s="58"/>
    </row>
    <row r="62" spans="1:28" ht="19.5" x14ac:dyDescent="0.15">
      <c r="A62" s="2"/>
      <c r="B62" s="2"/>
      <c r="C62" s="2"/>
      <c r="D62" s="2"/>
      <c r="E62" s="2"/>
      <c r="F62" s="2"/>
      <c r="G62" s="2"/>
      <c r="H62" s="2"/>
      <c r="I62" s="2"/>
      <c r="J62" s="2"/>
      <c r="K62" s="2"/>
      <c r="L62" s="2"/>
      <c r="M62" s="20"/>
      <c r="N62" s="20"/>
      <c r="P62" s="58"/>
      <c r="Q62" s="58"/>
      <c r="S62" s="58"/>
      <c r="T62" s="58"/>
      <c r="U62" s="58"/>
      <c r="V62" s="70"/>
      <c r="X62" s="58"/>
      <c r="Y62" s="58"/>
    </row>
    <row r="63" spans="1:28" ht="19.5" x14ac:dyDescent="0.15">
      <c r="A63" s="2"/>
      <c r="B63" s="2"/>
      <c r="C63" s="2"/>
      <c r="D63" s="2"/>
      <c r="E63" s="2"/>
      <c r="F63" s="2"/>
      <c r="G63" s="2"/>
      <c r="H63" s="2"/>
      <c r="I63" s="2"/>
      <c r="J63" s="2"/>
      <c r="K63" s="2"/>
      <c r="L63" s="2"/>
      <c r="M63" s="20"/>
      <c r="N63" s="20"/>
      <c r="P63" s="58"/>
      <c r="Q63" s="58"/>
      <c r="S63" s="58"/>
      <c r="T63" s="58"/>
      <c r="U63" s="58"/>
      <c r="V63" s="58"/>
      <c r="W63" s="58"/>
      <c r="X63" s="58"/>
      <c r="Y63" s="58"/>
    </row>
    <row r="64" spans="1:28" x14ac:dyDescent="0.15">
      <c r="A64" s="2"/>
      <c r="B64" s="2"/>
      <c r="C64" s="2"/>
      <c r="D64" s="2"/>
      <c r="E64" s="2"/>
      <c r="F64" s="2"/>
      <c r="G64" s="2"/>
      <c r="H64" s="2"/>
      <c r="I64" s="2"/>
      <c r="J64" s="2"/>
      <c r="K64" s="2"/>
      <c r="L64" s="2"/>
      <c r="M64" s="20"/>
      <c r="N64" s="20"/>
      <c r="O64" s="2"/>
      <c r="P64" s="2"/>
      <c r="Q64" s="2"/>
    </row>
    <row r="65" spans="1:17" x14ac:dyDescent="0.15">
      <c r="A65" s="2"/>
      <c r="B65" s="2"/>
      <c r="C65" s="2"/>
      <c r="D65" s="2"/>
      <c r="E65" s="2"/>
      <c r="F65" s="2"/>
      <c r="G65" s="2"/>
      <c r="H65" s="2"/>
      <c r="I65" s="2"/>
      <c r="J65" s="2"/>
      <c r="K65" s="2"/>
      <c r="L65" s="2"/>
      <c r="M65" s="20"/>
      <c r="N65" s="20"/>
      <c r="O65" s="2"/>
      <c r="P65" s="2"/>
      <c r="Q65" s="2"/>
    </row>
    <row r="66" spans="1:17" x14ac:dyDescent="0.15">
      <c r="A66" s="2"/>
      <c r="B66" s="2"/>
      <c r="C66" s="2"/>
      <c r="D66" s="2"/>
      <c r="E66" s="2"/>
      <c r="F66" s="2"/>
      <c r="G66" s="2"/>
      <c r="H66" s="2"/>
      <c r="I66" s="2"/>
      <c r="J66" s="2"/>
      <c r="K66" s="2"/>
      <c r="L66" s="2"/>
      <c r="M66" s="20"/>
      <c r="N66" s="20"/>
      <c r="O66" s="2"/>
      <c r="P66" s="2"/>
      <c r="Q66" s="2"/>
    </row>
    <row r="67" spans="1:17" x14ac:dyDescent="0.15">
      <c r="A67" s="2"/>
      <c r="B67" s="2"/>
      <c r="C67" s="2"/>
      <c r="D67" s="2"/>
      <c r="E67" s="2"/>
      <c r="F67" s="2"/>
      <c r="G67" s="2"/>
      <c r="H67" s="2"/>
      <c r="I67" s="2"/>
      <c r="J67" s="2"/>
      <c r="K67" s="2"/>
      <c r="L67" s="2"/>
      <c r="M67" s="20"/>
      <c r="N67" s="20"/>
      <c r="O67" s="2"/>
      <c r="P67" s="2"/>
      <c r="Q67" s="2"/>
    </row>
    <row r="68" spans="1:17" x14ac:dyDescent="0.15">
      <c r="A68" s="2"/>
      <c r="B68" s="2"/>
      <c r="C68" s="2"/>
      <c r="D68" s="2"/>
      <c r="E68" s="2"/>
      <c r="F68" s="2"/>
      <c r="G68" s="2"/>
      <c r="H68" s="2"/>
      <c r="I68" s="2"/>
      <c r="J68" s="2"/>
      <c r="K68" s="2"/>
      <c r="L68" s="2"/>
      <c r="M68" s="20"/>
      <c r="N68" s="20"/>
      <c r="O68" s="2"/>
      <c r="P68" s="2"/>
      <c r="Q68" s="2"/>
    </row>
    <row r="69" spans="1:17" x14ac:dyDescent="0.15">
      <c r="A69" s="2"/>
      <c r="B69" s="2"/>
      <c r="C69" s="2"/>
      <c r="D69" s="2"/>
      <c r="E69" s="2"/>
      <c r="F69" s="2"/>
      <c r="G69" s="2"/>
      <c r="H69" s="2"/>
      <c r="I69" s="2"/>
      <c r="J69" s="2"/>
      <c r="K69" s="2"/>
      <c r="L69" s="2"/>
      <c r="M69" s="20"/>
      <c r="N69" s="20"/>
      <c r="O69" s="2"/>
      <c r="P69" s="2"/>
      <c r="Q69" s="2"/>
    </row>
    <row r="70" spans="1:17" x14ac:dyDescent="0.15">
      <c r="A70" s="2"/>
      <c r="B70" s="2"/>
      <c r="C70" s="2"/>
      <c r="D70" s="2"/>
      <c r="E70" s="2"/>
      <c r="F70" s="2"/>
      <c r="G70" s="2"/>
      <c r="H70" s="2"/>
      <c r="I70" s="2"/>
      <c r="J70" s="2"/>
      <c r="K70" s="2"/>
      <c r="L70" s="2"/>
      <c r="M70" s="20"/>
      <c r="N70" s="20"/>
      <c r="O70" s="2"/>
      <c r="P70" s="2"/>
      <c r="Q70" s="2"/>
    </row>
  </sheetData>
  <mergeCells count="20">
    <mergeCell ref="B54:L54"/>
    <mergeCell ref="B60:L60"/>
    <mergeCell ref="E11:F11"/>
    <mergeCell ref="C12:G13"/>
    <mergeCell ref="A14:K14"/>
    <mergeCell ref="I12:L12"/>
    <mergeCell ref="A12:B13"/>
    <mergeCell ref="H12:H13"/>
    <mergeCell ref="A6:L7"/>
    <mergeCell ref="A1:L1"/>
    <mergeCell ref="A9:B9"/>
    <mergeCell ref="A10:B11"/>
    <mergeCell ref="G10:H10"/>
    <mergeCell ref="C9:G9"/>
    <mergeCell ref="I11:L11"/>
    <mergeCell ref="I10:L10"/>
    <mergeCell ref="C10:D10"/>
    <mergeCell ref="G11:H11"/>
    <mergeCell ref="E10:F10"/>
    <mergeCell ref="C11:D11"/>
  </mergeCells>
  <phoneticPr fontId="1"/>
  <pageMargins left="0.70866141732283472" right="0.70866141732283472" top="0.74803149606299213" bottom="0.74803149606299213" header="0.31496062992125984" footer="0.31496062992125984"/>
  <pageSetup paperSize="9" scale="5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1" r:id="rId4" name="Check Box 3">
              <controlPr defaultSize="0" autoFill="0" autoLine="0" autoPict="0">
                <anchor moveWithCells="1">
                  <from>
                    <xdr:col>1</xdr:col>
                    <xdr:colOff>152400</xdr:colOff>
                    <xdr:row>15</xdr:row>
                    <xdr:rowOff>200025</xdr:rowOff>
                  </from>
                  <to>
                    <xdr:col>1</xdr:col>
                    <xdr:colOff>361950</xdr:colOff>
                    <xdr:row>16</xdr:row>
                    <xdr:rowOff>209550</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2</xdr:col>
                    <xdr:colOff>152400</xdr:colOff>
                    <xdr:row>15</xdr:row>
                    <xdr:rowOff>133350</xdr:rowOff>
                  </from>
                  <to>
                    <xdr:col>2</xdr:col>
                    <xdr:colOff>495300</xdr:colOff>
                    <xdr:row>17</xdr:row>
                    <xdr:rowOff>38100</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3</xdr:col>
                    <xdr:colOff>104775</xdr:colOff>
                    <xdr:row>15</xdr:row>
                    <xdr:rowOff>180975</xdr:rowOff>
                  </from>
                  <to>
                    <xdr:col>3</xdr:col>
                    <xdr:colOff>447675</xdr:colOff>
                    <xdr:row>16</xdr:row>
                    <xdr:rowOff>180975</xdr:rowOff>
                  </to>
                </anchor>
              </controlPr>
            </control>
          </mc:Choice>
        </mc:AlternateContent>
        <mc:AlternateContent xmlns:mc="http://schemas.openxmlformats.org/markup-compatibility/2006">
          <mc:Choice Requires="x14">
            <control shapeId="2054" r:id="rId7" name="Check Box 6">
              <controlPr defaultSize="0" autoFill="0" autoLine="0" autoPict="0">
                <anchor moveWithCells="1">
                  <from>
                    <xdr:col>4</xdr:col>
                    <xdr:colOff>57150</xdr:colOff>
                    <xdr:row>15</xdr:row>
                    <xdr:rowOff>133350</xdr:rowOff>
                  </from>
                  <to>
                    <xdr:col>4</xdr:col>
                    <xdr:colOff>400050</xdr:colOff>
                    <xdr:row>17</xdr:row>
                    <xdr:rowOff>38100</xdr:rowOff>
                  </to>
                </anchor>
              </controlPr>
            </control>
          </mc:Choice>
        </mc:AlternateContent>
        <mc:AlternateContent xmlns:mc="http://schemas.openxmlformats.org/markup-compatibility/2006">
          <mc:Choice Requires="x14">
            <control shapeId="2055" r:id="rId8" name="Check Box 7">
              <controlPr defaultSize="0" autoFill="0" autoLine="0" autoPict="0">
                <anchor moveWithCells="1">
                  <from>
                    <xdr:col>5</xdr:col>
                    <xdr:colOff>57150</xdr:colOff>
                    <xdr:row>15</xdr:row>
                    <xdr:rowOff>133350</xdr:rowOff>
                  </from>
                  <to>
                    <xdr:col>5</xdr:col>
                    <xdr:colOff>400050</xdr:colOff>
                    <xdr:row>17</xdr:row>
                    <xdr:rowOff>47625</xdr:rowOff>
                  </to>
                </anchor>
              </controlPr>
            </control>
          </mc:Choice>
        </mc:AlternateContent>
        <mc:AlternateContent xmlns:mc="http://schemas.openxmlformats.org/markup-compatibility/2006">
          <mc:Choice Requires="x14">
            <control shapeId="2056" r:id="rId9" name="Check Box 8">
              <controlPr defaultSize="0" autoFill="0" autoLine="0" autoPict="0">
                <anchor moveWithCells="1">
                  <from>
                    <xdr:col>6</xdr:col>
                    <xdr:colOff>95250</xdr:colOff>
                    <xdr:row>15</xdr:row>
                    <xdr:rowOff>152400</xdr:rowOff>
                  </from>
                  <to>
                    <xdr:col>6</xdr:col>
                    <xdr:colOff>438150</xdr:colOff>
                    <xdr:row>17</xdr:row>
                    <xdr:rowOff>38100</xdr:rowOff>
                  </to>
                </anchor>
              </controlPr>
            </control>
          </mc:Choice>
        </mc:AlternateContent>
        <mc:AlternateContent xmlns:mc="http://schemas.openxmlformats.org/markup-compatibility/2006">
          <mc:Choice Requires="x14">
            <control shapeId="2057" r:id="rId10" name="Check Box 9">
              <controlPr defaultSize="0" autoFill="0" autoLine="0" autoPict="0">
                <anchor moveWithCells="1">
                  <from>
                    <xdr:col>1</xdr:col>
                    <xdr:colOff>171450</xdr:colOff>
                    <xdr:row>23</xdr:row>
                    <xdr:rowOff>19050</xdr:rowOff>
                  </from>
                  <to>
                    <xdr:col>1</xdr:col>
                    <xdr:colOff>381000</xdr:colOff>
                    <xdr:row>23</xdr:row>
                    <xdr:rowOff>228600</xdr:rowOff>
                  </to>
                </anchor>
              </controlPr>
            </control>
          </mc:Choice>
        </mc:AlternateContent>
        <mc:AlternateContent xmlns:mc="http://schemas.openxmlformats.org/markup-compatibility/2006">
          <mc:Choice Requires="x14">
            <control shapeId="2058" r:id="rId11" name="Check Box 10">
              <controlPr defaultSize="0" autoFill="0" autoLine="0" autoPict="0">
                <anchor moveWithCells="1">
                  <from>
                    <xdr:col>2</xdr:col>
                    <xdr:colOff>114300</xdr:colOff>
                    <xdr:row>23</xdr:row>
                    <xdr:rowOff>9525</xdr:rowOff>
                  </from>
                  <to>
                    <xdr:col>2</xdr:col>
                    <xdr:colOff>323850</xdr:colOff>
                    <xdr:row>23</xdr:row>
                    <xdr:rowOff>219075</xdr:rowOff>
                  </to>
                </anchor>
              </controlPr>
            </control>
          </mc:Choice>
        </mc:AlternateContent>
        <mc:AlternateContent xmlns:mc="http://schemas.openxmlformats.org/markup-compatibility/2006">
          <mc:Choice Requires="x14">
            <control shapeId="2059" r:id="rId12" name="Check Box 11">
              <controlPr defaultSize="0" autoFill="0" autoLine="0" autoPict="0">
                <anchor moveWithCells="1">
                  <from>
                    <xdr:col>3</xdr:col>
                    <xdr:colOff>114300</xdr:colOff>
                    <xdr:row>23</xdr:row>
                    <xdr:rowOff>9525</xdr:rowOff>
                  </from>
                  <to>
                    <xdr:col>3</xdr:col>
                    <xdr:colOff>323850</xdr:colOff>
                    <xdr:row>23</xdr:row>
                    <xdr:rowOff>219075</xdr:rowOff>
                  </to>
                </anchor>
              </controlPr>
            </control>
          </mc:Choice>
        </mc:AlternateContent>
        <mc:AlternateContent xmlns:mc="http://schemas.openxmlformats.org/markup-compatibility/2006">
          <mc:Choice Requires="x14">
            <control shapeId="2060" r:id="rId13" name="Check Box 12">
              <controlPr defaultSize="0" autoFill="0" autoLine="0" autoPict="0">
                <anchor moveWithCells="1">
                  <from>
                    <xdr:col>4</xdr:col>
                    <xdr:colOff>114300</xdr:colOff>
                    <xdr:row>23</xdr:row>
                    <xdr:rowOff>9525</xdr:rowOff>
                  </from>
                  <to>
                    <xdr:col>4</xdr:col>
                    <xdr:colOff>323850</xdr:colOff>
                    <xdr:row>23</xdr:row>
                    <xdr:rowOff>219075</xdr:rowOff>
                  </to>
                </anchor>
              </controlPr>
            </control>
          </mc:Choice>
        </mc:AlternateContent>
        <mc:AlternateContent xmlns:mc="http://schemas.openxmlformats.org/markup-compatibility/2006">
          <mc:Choice Requires="x14">
            <control shapeId="2061" r:id="rId14" name="Check Box 13">
              <controlPr defaultSize="0" autoFill="0" autoLine="0" autoPict="0">
                <anchor moveWithCells="1">
                  <from>
                    <xdr:col>5</xdr:col>
                    <xdr:colOff>114300</xdr:colOff>
                    <xdr:row>23</xdr:row>
                    <xdr:rowOff>9525</xdr:rowOff>
                  </from>
                  <to>
                    <xdr:col>5</xdr:col>
                    <xdr:colOff>323850</xdr:colOff>
                    <xdr:row>23</xdr:row>
                    <xdr:rowOff>219075</xdr:rowOff>
                  </to>
                </anchor>
              </controlPr>
            </control>
          </mc:Choice>
        </mc:AlternateContent>
        <mc:AlternateContent xmlns:mc="http://schemas.openxmlformats.org/markup-compatibility/2006">
          <mc:Choice Requires="x14">
            <control shapeId="2062" r:id="rId15" name="Check Box 14">
              <controlPr defaultSize="0" autoFill="0" autoLine="0" autoPict="0">
                <anchor moveWithCells="1">
                  <from>
                    <xdr:col>6</xdr:col>
                    <xdr:colOff>114300</xdr:colOff>
                    <xdr:row>23</xdr:row>
                    <xdr:rowOff>9525</xdr:rowOff>
                  </from>
                  <to>
                    <xdr:col>6</xdr:col>
                    <xdr:colOff>323850</xdr:colOff>
                    <xdr:row>23</xdr:row>
                    <xdr:rowOff>219075</xdr:rowOff>
                  </to>
                </anchor>
              </controlPr>
            </control>
          </mc:Choice>
        </mc:AlternateContent>
        <mc:AlternateContent xmlns:mc="http://schemas.openxmlformats.org/markup-compatibility/2006">
          <mc:Choice Requires="x14">
            <control shapeId="2063" r:id="rId16" name="Check Box 15">
              <controlPr defaultSize="0" autoFill="0" autoLine="0" autoPict="0">
                <anchor moveWithCells="1">
                  <from>
                    <xdr:col>7</xdr:col>
                    <xdr:colOff>114300</xdr:colOff>
                    <xdr:row>23</xdr:row>
                    <xdr:rowOff>9525</xdr:rowOff>
                  </from>
                  <to>
                    <xdr:col>7</xdr:col>
                    <xdr:colOff>323850</xdr:colOff>
                    <xdr:row>23</xdr:row>
                    <xdr:rowOff>219075</xdr:rowOff>
                  </to>
                </anchor>
              </controlPr>
            </control>
          </mc:Choice>
        </mc:AlternateContent>
        <mc:AlternateContent xmlns:mc="http://schemas.openxmlformats.org/markup-compatibility/2006">
          <mc:Choice Requires="x14">
            <control shapeId="2064" r:id="rId17" name="Check Box 16">
              <controlPr defaultSize="0" autoFill="0" autoLine="0" autoPict="0">
                <anchor moveWithCells="1">
                  <from>
                    <xdr:col>8</xdr:col>
                    <xdr:colOff>114300</xdr:colOff>
                    <xdr:row>23</xdr:row>
                    <xdr:rowOff>9525</xdr:rowOff>
                  </from>
                  <to>
                    <xdr:col>8</xdr:col>
                    <xdr:colOff>323850</xdr:colOff>
                    <xdr:row>23</xdr:row>
                    <xdr:rowOff>219075</xdr:rowOff>
                  </to>
                </anchor>
              </controlPr>
            </control>
          </mc:Choice>
        </mc:AlternateContent>
        <mc:AlternateContent xmlns:mc="http://schemas.openxmlformats.org/markup-compatibility/2006">
          <mc:Choice Requires="x14">
            <control shapeId="2065" r:id="rId18" name="Check Box 17">
              <controlPr defaultSize="0" autoFill="0" autoLine="0" autoPict="0">
                <anchor moveWithCells="1">
                  <from>
                    <xdr:col>9</xdr:col>
                    <xdr:colOff>114300</xdr:colOff>
                    <xdr:row>23</xdr:row>
                    <xdr:rowOff>9525</xdr:rowOff>
                  </from>
                  <to>
                    <xdr:col>9</xdr:col>
                    <xdr:colOff>323850</xdr:colOff>
                    <xdr:row>23</xdr:row>
                    <xdr:rowOff>219075</xdr:rowOff>
                  </to>
                </anchor>
              </controlPr>
            </control>
          </mc:Choice>
        </mc:AlternateContent>
        <mc:AlternateContent xmlns:mc="http://schemas.openxmlformats.org/markup-compatibility/2006">
          <mc:Choice Requires="x14">
            <control shapeId="2066" r:id="rId19" name="Check Box 18">
              <controlPr defaultSize="0" autoFill="0" autoLine="0" autoPict="0">
                <anchor moveWithCells="1">
                  <from>
                    <xdr:col>10</xdr:col>
                    <xdr:colOff>19050</xdr:colOff>
                    <xdr:row>23</xdr:row>
                    <xdr:rowOff>9525</xdr:rowOff>
                  </from>
                  <to>
                    <xdr:col>10</xdr:col>
                    <xdr:colOff>228600</xdr:colOff>
                    <xdr:row>23</xdr:row>
                    <xdr:rowOff>219075</xdr:rowOff>
                  </to>
                </anchor>
              </controlPr>
            </control>
          </mc:Choice>
        </mc:AlternateContent>
        <mc:AlternateContent xmlns:mc="http://schemas.openxmlformats.org/markup-compatibility/2006">
          <mc:Choice Requires="x14">
            <control shapeId="2067" r:id="rId20" name="Check Box 19">
              <controlPr defaultSize="0" autoFill="0" autoLine="0" autoPict="0">
                <anchor moveWithCells="1">
                  <from>
                    <xdr:col>11</xdr:col>
                    <xdr:colOff>114300</xdr:colOff>
                    <xdr:row>23</xdr:row>
                    <xdr:rowOff>9525</xdr:rowOff>
                  </from>
                  <to>
                    <xdr:col>11</xdr:col>
                    <xdr:colOff>323850</xdr:colOff>
                    <xdr:row>23</xdr:row>
                    <xdr:rowOff>219075</xdr:rowOff>
                  </to>
                </anchor>
              </controlPr>
            </control>
          </mc:Choice>
        </mc:AlternateContent>
        <mc:AlternateContent xmlns:mc="http://schemas.openxmlformats.org/markup-compatibility/2006">
          <mc:Choice Requires="x14">
            <control shapeId="2079" r:id="rId21" name="Check Box 31">
              <controlPr defaultSize="0" autoFill="0" autoLine="0" autoPict="0">
                <anchor moveWithCells="1">
                  <from>
                    <xdr:col>1</xdr:col>
                    <xdr:colOff>171450</xdr:colOff>
                    <xdr:row>26</xdr:row>
                    <xdr:rowOff>19050</xdr:rowOff>
                  </from>
                  <to>
                    <xdr:col>1</xdr:col>
                    <xdr:colOff>381000</xdr:colOff>
                    <xdr:row>26</xdr:row>
                    <xdr:rowOff>228600</xdr:rowOff>
                  </to>
                </anchor>
              </controlPr>
            </control>
          </mc:Choice>
        </mc:AlternateContent>
        <mc:AlternateContent xmlns:mc="http://schemas.openxmlformats.org/markup-compatibility/2006">
          <mc:Choice Requires="x14">
            <control shapeId="2080" r:id="rId22" name="Check Box 32">
              <controlPr defaultSize="0" autoFill="0" autoLine="0" autoPict="0">
                <anchor moveWithCells="1">
                  <from>
                    <xdr:col>2</xdr:col>
                    <xdr:colOff>114300</xdr:colOff>
                    <xdr:row>26</xdr:row>
                    <xdr:rowOff>9525</xdr:rowOff>
                  </from>
                  <to>
                    <xdr:col>2</xdr:col>
                    <xdr:colOff>323850</xdr:colOff>
                    <xdr:row>26</xdr:row>
                    <xdr:rowOff>219075</xdr:rowOff>
                  </to>
                </anchor>
              </controlPr>
            </control>
          </mc:Choice>
        </mc:AlternateContent>
        <mc:AlternateContent xmlns:mc="http://schemas.openxmlformats.org/markup-compatibility/2006">
          <mc:Choice Requires="x14">
            <control shapeId="2081" r:id="rId23" name="Check Box 33">
              <controlPr defaultSize="0" autoFill="0" autoLine="0" autoPict="0">
                <anchor moveWithCells="1">
                  <from>
                    <xdr:col>3</xdr:col>
                    <xdr:colOff>114300</xdr:colOff>
                    <xdr:row>26</xdr:row>
                    <xdr:rowOff>9525</xdr:rowOff>
                  </from>
                  <to>
                    <xdr:col>3</xdr:col>
                    <xdr:colOff>323850</xdr:colOff>
                    <xdr:row>26</xdr:row>
                    <xdr:rowOff>219075</xdr:rowOff>
                  </to>
                </anchor>
              </controlPr>
            </control>
          </mc:Choice>
        </mc:AlternateContent>
        <mc:AlternateContent xmlns:mc="http://schemas.openxmlformats.org/markup-compatibility/2006">
          <mc:Choice Requires="x14">
            <control shapeId="2082" r:id="rId24" name="Check Box 34">
              <controlPr defaultSize="0" autoFill="0" autoLine="0" autoPict="0">
                <anchor moveWithCells="1">
                  <from>
                    <xdr:col>4</xdr:col>
                    <xdr:colOff>114300</xdr:colOff>
                    <xdr:row>26</xdr:row>
                    <xdr:rowOff>9525</xdr:rowOff>
                  </from>
                  <to>
                    <xdr:col>4</xdr:col>
                    <xdr:colOff>323850</xdr:colOff>
                    <xdr:row>26</xdr:row>
                    <xdr:rowOff>219075</xdr:rowOff>
                  </to>
                </anchor>
              </controlPr>
            </control>
          </mc:Choice>
        </mc:AlternateContent>
        <mc:AlternateContent xmlns:mc="http://schemas.openxmlformats.org/markup-compatibility/2006">
          <mc:Choice Requires="x14">
            <control shapeId="2083" r:id="rId25" name="Check Box 35">
              <controlPr defaultSize="0" autoFill="0" autoLine="0" autoPict="0">
                <anchor moveWithCells="1">
                  <from>
                    <xdr:col>5</xdr:col>
                    <xdr:colOff>114300</xdr:colOff>
                    <xdr:row>26</xdr:row>
                    <xdr:rowOff>9525</xdr:rowOff>
                  </from>
                  <to>
                    <xdr:col>5</xdr:col>
                    <xdr:colOff>323850</xdr:colOff>
                    <xdr:row>26</xdr:row>
                    <xdr:rowOff>219075</xdr:rowOff>
                  </to>
                </anchor>
              </controlPr>
            </control>
          </mc:Choice>
        </mc:AlternateContent>
        <mc:AlternateContent xmlns:mc="http://schemas.openxmlformats.org/markup-compatibility/2006">
          <mc:Choice Requires="x14">
            <control shapeId="2084" r:id="rId26" name="Check Box 36">
              <controlPr defaultSize="0" autoFill="0" autoLine="0" autoPict="0">
                <anchor moveWithCells="1">
                  <from>
                    <xdr:col>6</xdr:col>
                    <xdr:colOff>114300</xdr:colOff>
                    <xdr:row>26</xdr:row>
                    <xdr:rowOff>9525</xdr:rowOff>
                  </from>
                  <to>
                    <xdr:col>6</xdr:col>
                    <xdr:colOff>323850</xdr:colOff>
                    <xdr:row>26</xdr:row>
                    <xdr:rowOff>219075</xdr:rowOff>
                  </to>
                </anchor>
              </controlPr>
            </control>
          </mc:Choice>
        </mc:AlternateContent>
        <mc:AlternateContent xmlns:mc="http://schemas.openxmlformats.org/markup-compatibility/2006">
          <mc:Choice Requires="x14">
            <control shapeId="2085" r:id="rId27" name="Check Box 37">
              <controlPr defaultSize="0" autoFill="0" autoLine="0" autoPict="0">
                <anchor moveWithCells="1">
                  <from>
                    <xdr:col>7</xdr:col>
                    <xdr:colOff>114300</xdr:colOff>
                    <xdr:row>26</xdr:row>
                    <xdr:rowOff>9525</xdr:rowOff>
                  </from>
                  <to>
                    <xdr:col>7</xdr:col>
                    <xdr:colOff>323850</xdr:colOff>
                    <xdr:row>26</xdr:row>
                    <xdr:rowOff>219075</xdr:rowOff>
                  </to>
                </anchor>
              </controlPr>
            </control>
          </mc:Choice>
        </mc:AlternateContent>
        <mc:AlternateContent xmlns:mc="http://schemas.openxmlformats.org/markup-compatibility/2006">
          <mc:Choice Requires="x14">
            <control shapeId="2086" r:id="rId28" name="Check Box 38">
              <controlPr defaultSize="0" autoFill="0" autoLine="0" autoPict="0">
                <anchor moveWithCells="1">
                  <from>
                    <xdr:col>8</xdr:col>
                    <xdr:colOff>114300</xdr:colOff>
                    <xdr:row>26</xdr:row>
                    <xdr:rowOff>9525</xdr:rowOff>
                  </from>
                  <to>
                    <xdr:col>8</xdr:col>
                    <xdr:colOff>323850</xdr:colOff>
                    <xdr:row>26</xdr:row>
                    <xdr:rowOff>219075</xdr:rowOff>
                  </to>
                </anchor>
              </controlPr>
            </control>
          </mc:Choice>
        </mc:AlternateContent>
        <mc:AlternateContent xmlns:mc="http://schemas.openxmlformats.org/markup-compatibility/2006">
          <mc:Choice Requires="x14">
            <control shapeId="2087" r:id="rId29" name="Check Box 39">
              <controlPr defaultSize="0" autoFill="0" autoLine="0" autoPict="0">
                <anchor moveWithCells="1">
                  <from>
                    <xdr:col>9</xdr:col>
                    <xdr:colOff>114300</xdr:colOff>
                    <xdr:row>26</xdr:row>
                    <xdr:rowOff>9525</xdr:rowOff>
                  </from>
                  <to>
                    <xdr:col>9</xdr:col>
                    <xdr:colOff>323850</xdr:colOff>
                    <xdr:row>26</xdr:row>
                    <xdr:rowOff>219075</xdr:rowOff>
                  </to>
                </anchor>
              </controlPr>
            </control>
          </mc:Choice>
        </mc:AlternateContent>
        <mc:AlternateContent xmlns:mc="http://schemas.openxmlformats.org/markup-compatibility/2006">
          <mc:Choice Requires="x14">
            <control shapeId="2088" r:id="rId30" name="Check Box 40">
              <controlPr defaultSize="0" autoFill="0" autoLine="0" autoPict="0">
                <anchor moveWithCells="1">
                  <from>
                    <xdr:col>10</xdr:col>
                    <xdr:colOff>19050</xdr:colOff>
                    <xdr:row>26</xdr:row>
                    <xdr:rowOff>9525</xdr:rowOff>
                  </from>
                  <to>
                    <xdr:col>10</xdr:col>
                    <xdr:colOff>228600</xdr:colOff>
                    <xdr:row>26</xdr:row>
                    <xdr:rowOff>219075</xdr:rowOff>
                  </to>
                </anchor>
              </controlPr>
            </control>
          </mc:Choice>
        </mc:AlternateContent>
        <mc:AlternateContent xmlns:mc="http://schemas.openxmlformats.org/markup-compatibility/2006">
          <mc:Choice Requires="x14">
            <control shapeId="2089" r:id="rId31" name="Check Box 41">
              <controlPr defaultSize="0" autoFill="0" autoLine="0" autoPict="0">
                <anchor moveWithCells="1">
                  <from>
                    <xdr:col>11</xdr:col>
                    <xdr:colOff>114300</xdr:colOff>
                    <xdr:row>26</xdr:row>
                    <xdr:rowOff>9525</xdr:rowOff>
                  </from>
                  <to>
                    <xdr:col>11</xdr:col>
                    <xdr:colOff>323850</xdr:colOff>
                    <xdr:row>26</xdr:row>
                    <xdr:rowOff>219075</xdr:rowOff>
                  </to>
                </anchor>
              </controlPr>
            </control>
          </mc:Choice>
        </mc:AlternateContent>
        <mc:AlternateContent xmlns:mc="http://schemas.openxmlformats.org/markup-compatibility/2006">
          <mc:Choice Requires="x14">
            <control shapeId="2090" r:id="rId32" name="Check Box 42">
              <controlPr defaultSize="0" autoFill="0" autoLine="0" autoPict="0">
                <anchor moveWithCells="1">
                  <from>
                    <xdr:col>1</xdr:col>
                    <xdr:colOff>171450</xdr:colOff>
                    <xdr:row>29</xdr:row>
                    <xdr:rowOff>19050</xdr:rowOff>
                  </from>
                  <to>
                    <xdr:col>1</xdr:col>
                    <xdr:colOff>381000</xdr:colOff>
                    <xdr:row>29</xdr:row>
                    <xdr:rowOff>228600</xdr:rowOff>
                  </to>
                </anchor>
              </controlPr>
            </control>
          </mc:Choice>
        </mc:AlternateContent>
        <mc:AlternateContent xmlns:mc="http://schemas.openxmlformats.org/markup-compatibility/2006">
          <mc:Choice Requires="x14">
            <control shapeId="2091" r:id="rId33" name="Check Box 43">
              <controlPr defaultSize="0" autoFill="0" autoLine="0" autoPict="0">
                <anchor moveWithCells="1">
                  <from>
                    <xdr:col>2</xdr:col>
                    <xdr:colOff>114300</xdr:colOff>
                    <xdr:row>29</xdr:row>
                    <xdr:rowOff>9525</xdr:rowOff>
                  </from>
                  <to>
                    <xdr:col>2</xdr:col>
                    <xdr:colOff>323850</xdr:colOff>
                    <xdr:row>29</xdr:row>
                    <xdr:rowOff>219075</xdr:rowOff>
                  </to>
                </anchor>
              </controlPr>
            </control>
          </mc:Choice>
        </mc:AlternateContent>
        <mc:AlternateContent xmlns:mc="http://schemas.openxmlformats.org/markup-compatibility/2006">
          <mc:Choice Requires="x14">
            <control shapeId="2092" r:id="rId34" name="Check Box 44">
              <controlPr defaultSize="0" autoFill="0" autoLine="0" autoPict="0">
                <anchor moveWithCells="1">
                  <from>
                    <xdr:col>3</xdr:col>
                    <xdr:colOff>114300</xdr:colOff>
                    <xdr:row>29</xdr:row>
                    <xdr:rowOff>9525</xdr:rowOff>
                  </from>
                  <to>
                    <xdr:col>3</xdr:col>
                    <xdr:colOff>323850</xdr:colOff>
                    <xdr:row>29</xdr:row>
                    <xdr:rowOff>219075</xdr:rowOff>
                  </to>
                </anchor>
              </controlPr>
            </control>
          </mc:Choice>
        </mc:AlternateContent>
        <mc:AlternateContent xmlns:mc="http://schemas.openxmlformats.org/markup-compatibility/2006">
          <mc:Choice Requires="x14">
            <control shapeId="2093" r:id="rId35" name="Check Box 45">
              <controlPr defaultSize="0" autoFill="0" autoLine="0" autoPict="0">
                <anchor moveWithCells="1">
                  <from>
                    <xdr:col>4</xdr:col>
                    <xdr:colOff>114300</xdr:colOff>
                    <xdr:row>29</xdr:row>
                    <xdr:rowOff>9525</xdr:rowOff>
                  </from>
                  <to>
                    <xdr:col>4</xdr:col>
                    <xdr:colOff>323850</xdr:colOff>
                    <xdr:row>29</xdr:row>
                    <xdr:rowOff>219075</xdr:rowOff>
                  </to>
                </anchor>
              </controlPr>
            </control>
          </mc:Choice>
        </mc:AlternateContent>
        <mc:AlternateContent xmlns:mc="http://schemas.openxmlformats.org/markup-compatibility/2006">
          <mc:Choice Requires="x14">
            <control shapeId="2094" r:id="rId36" name="Check Box 46">
              <controlPr defaultSize="0" autoFill="0" autoLine="0" autoPict="0">
                <anchor moveWithCells="1">
                  <from>
                    <xdr:col>5</xdr:col>
                    <xdr:colOff>114300</xdr:colOff>
                    <xdr:row>29</xdr:row>
                    <xdr:rowOff>9525</xdr:rowOff>
                  </from>
                  <to>
                    <xdr:col>5</xdr:col>
                    <xdr:colOff>323850</xdr:colOff>
                    <xdr:row>29</xdr:row>
                    <xdr:rowOff>219075</xdr:rowOff>
                  </to>
                </anchor>
              </controlPr>
            </control>
          </mc:Choice>
        </mc:AlternateContent>
        <mc:AlternateContent xmlns:mc="http://schemas.openxmlformats.org/markup-compatibility/2006">
          <mc:Choice Requires="x14">
            <control shapeId="2095" r:id="rId37" name="Check Box 47">
              <controlPr defaultSize="0" autoFill="0" autoLine="0" autoPict="0">
                <anchor moveWithCells="1">
                  <from>
                    <xdr:col>6</xdr:col>
                    <xdr:colOff>114300</xdr:colOff>
                    <xdr:row>29</xdr:row>
                    <xdr:rowOff>9525</xdr:rowOff>
                  </from>
                  <to>
                    <xdr:col>6</xdr:col>
                    <xdr:colOff>323850</xdr:colOff>
                    <xdr:row>29</xdr:row>
                    <xdr:rowOff>219075</xdr:rowOff>
                  </to>
                </anchor>
              </controlPr>
            </control>
          </mc:Choice>
        </mc:AlternateContent>
        <mc:AlternateContent xmlns:mc="http://schemas.openxmlformats.org/markup-compatibility/2006">
          <mc:Choice Requires="x14">
            <control shapeId="2096" r:id="rId38" name="Check Box 48">
              <controlPr defaultSize="0" autoFill="0" autoLine="0" autoPict="0">
                <anchor moveWithCells="1">
                  <from>
                    <xdr:col>7</xdr:col>
                    <xdr:colOff>114300</xdr:colOff>
                    <xdr:row>29</xdr:row>
                    <xdr:rowOff>9525</xdr:rowOff>
                  </from>
                  <to>
                    <xdr:col>7</xdr:col>
                    <xdr:colOff>323850</xdr:colOff>
                    <xdr:row>29</xdr:row>
                    <xdr:rowOff>219075</xdr:rowOff>
                  </to>
                </anchor>
              </controlPr>
            </control>
          </mc:Choice>
        </mc:AlternateContent>
        <mc:AlternateContent xmlns:mc="http://schemas.openxmlformats.org/markup-compatibility/2006">
          <mc:Choice Requires="x14">
            <control shapeId="2097" r:id="rId39" name="Check Box 49">
              <controlPr defaultSize="0" autoFill="0" autoLine="0" autoPict="0">
                <anchor moveWithCells="1">
                  <from>
                    <xdr:col>8</xdr:col>
                    <xdr:colOff>114300</xdr:colOff>
                    <xdr:row>29</xdr:row>
                    <xdr:rowOff>9525</xdr:rowOff>
                  </from>
                  <to>
                    <xdr:col>8</xdr:col>
                    <xdr:colOff>323850</xdr:colOff>
                    <xdr:row>29</xdr:row>
                    <xdr:rowOff>219075</xdr:rowOff>
                  </to>
                </anchor>
              </controlPr>
            </control>
          </mc:Choice>
        </mc:AlternateContent>
        <mc:AlternateContent xmlns:mc="http://schemas.openxmlformats.org/markup-compatibility/2006">
          <mc:Choice Requires="x14">
            <control shapeId="2098" r:id="rId40" name="Check Box 50">
              <controlPr defaultSize="0" autoFill="0" autoLine="0" autoPict="0">
                <anchor moveWithCells="1">
                  <from>
                    <xdr:col>9</xdr:col>
                    <xdr:colOff>114300</xdr:colOff>
                    <xdr:row>29</xdr:row>
                    <xdr:rowOff>9525</xdr:rowOff>
                  </from>
                  <to>
                    <xdr:col>9</xdr:col>
                    <xdr:colOff>323850</xdr:colOff>
                    <xdr:row>29</xdr:row>
                    <xdr:rowOff>219075</xdr:rowOff>
                  </to>
                </anchor>
              </controlPr>
            </control>
          </mc:Choice>
        </mc:AlternateContent>
        <mc:AlternateContent xmlns:mc="http://schemas.openxmlformats.org/markup-compatibility/2006">
          <mc:Choice Requires="x14">
            <control shapeId="2099" r:id="rId41" name="Check Box 51">
              <controlPr defaultSize="0" autoFill="0" autoLine="0" autoPict="0">
                <anchor moveWithCells="1">
                  <from>
                    <xdr:col>10</xdr:col>
                    <xdr:colOff>19050</xdr:colOff>
                    <xdr:row>29</xdr:row>
                    <xdr:rowOff>9525</xdr:rowOff>
                  </from>
                  <to>
                    <xdr:col>10</xdr:col>
                    <xdr:colOff>228600</xdr:colOff>
                    <xdr:row>29</xdr:row>
                    <xdr:rowOff>219075</xdr:rowOff>
                  </to>
                </anchor>
              </controlPr>
            </control>
          </mc:Choice>
        </mc:AlternateContent>
        <mc:AlternateContent xmlns:mc="http://schemas.openxmlformats.org/markup-compatibility/2006">
          <mc:Choice Requires="x14">
            <control shapeId="2100" r:id="rId42" name="Check Box 52">
              <controlPr defaultSize="0" autoFill="0" autoLine="0" autoPict="0">
                <anchor moveWithCells="1">
                  <from>
                    <xdr:col>11</xdr:col>
                    <xdr:colOff>114300</xdr:colOff>
                    <xdr:row>29</xdr:row>
                    <xdr:rowOff>9525</xdr:rowOff>
                  </from>
                  <to>
                    <xdr:col>11</xdr:col>
                    <xdr:colOff>323850</xdr:colOff>
                    <xdr:row>29</xdr:row>
                    <xdr:rowOff>219075</xdr:rowOff>
                  </to>
                </anchor>
              </controlPr>
            </control>
          </mc:Choice>
        </mc:AlternateContent>
        <mc:AlternateContent xmlns:mc="http://schemas.openxmlformats.org/markup-compatibility/2006">
          <mc:Choice Requires="x14">
            <control shapeId="2101" r:id="rId43" name="Check Box 53">
              <controlPr defaultSize="0" autoFill="0" autoLine="0" autoPict="0">
                <anchor moveWithCells="1">
                  <from>
                    <xdr:col>1</xdr:col>
                    <xdr:colOff>171450</xdr:colOff>
                    <xdr:row>32</xdr:row>
                    <xdr:rowOff>19050</xdr:rowOff>
                  </from>
                  <to>
                    <xdr:col>1</xdr:col>
                    <xdr:colOff>381000</xdr:colOff>
                    <xdr:row>32</xdr:row>
                    <xdr:rowOff>228600</xdr:rowOff>
                  </to>
                </anchor>
              </controlPr>
            </control>
          </mc:Choice>
        </mc:AlternateContent>
        <mc:AlternateContent xmlns:mc="http://schemas.openxmlformats.org/markup-compatibility/2006">
          <mc:Choice Requires="x14">
            <control shapeId="2102" r:id="rId44" name="Check Box 54">
              <controlPr defaultSize="0" autoFill="0" autoLine="0" autoPict="0">
                <anchor moveWithCells="1">
                  <from>
                    <xdr:col>2</xdr:col>
                    <xdr:colOff>114300</xdr:colOff>
                    <xdr:row>32</xdr:row>
                    <xdr:rowOff>9525</xdr:rowOff>
                  </from>
                  <to>
                    <xdr:col>2</xdr:col>
                    <xdr:colOff>323850</xdr:colOff>
                    <xdr:row>32</xdr:row>
                    <xdr:rowOff>219075</xdr:rowOff>
                  </to>
                </anchor>
              </controlPr>
            </control>
          </mc:Choice>
        </mc:AlternateContent>
        <mc:AlternateContent xmlns:mc="http://schemas.openxmlformats.org/markup-compatibility/2006">
          <mc:Choice Requires="x14">
            <control shapeId="2103" r:id="rId45" name="Check Box 55">
              <controlPr defaultSize="0" autoFill="0" autoLine="0" autoPict="0">
                <anchor moveWithCells="1">
                  <from>
                    <xdr:col>3</xdr:col>
                    <xdr:colOff>114300</xdr:colOff>
                    <xdr:row>32</xdr:row>
                    <xdr:rowOff>9525</xdr:rowOff>
                  </from>
                  <to>
                    <xdr:col>3</xdr:col>
                    <xdr:colOff>323850</xdr:colOff>
                    <xdr:row>32</xdr:row>
                    <xdr:rowOff>219075</xdr:rowOff>
                  </to>
                </anchor>
              </controlPr>
            </control>
          </mc:Choice>
        </mc:AlternateContent>
        <mc:AlternateContent xmlns:mc="http://schemas.openxmlformats.org/markup-compatibility/2006">
          <mc:Choice Requires="x14">
            <control shapeId="2104" r:id="rId46" name="Check Box 56">
              <controlPr defaultSize="0" autoFill="0" autoLine="0" autoPict="0">
                <anchor moveWithCells="1">
                  <from>
                    <xdr:col>4</xdr:col>
                    <xdr:colOff>114300</xdr:colOff>
                    <xdr:row>32</xdr:row>
                    <xdr:rowOff>9525</xdr:rowOff>
                  </from>
                  <to>
                    <xdr:col>4</xdr:col>
                    <xdr:colOff>323850</xdr:colOff>
                    <xdr:row>32</xdr:row>
                    <xdr:rowOff>219075</xdr:rowOff>
                  </to>
                </anchor>
              </controlPr>
            </control>
          </mc:Choice>
        </mc:AlternateContent>
        <mc:AlternateContent xmlns:mc="http://schemas.openxmlformats.org/markup-compatibility/2006">
          <mc:Choice Requires="x14">
            <control shapeId="2105" r:id="rId47" name="Check Box 57">
              <controlPr defaultSize="0" autoFill="0" autoLine="0" autoPict="0">
                <anchor moveWithCells="1">
                  <from>
                    <xdr:col>5</xdr:col>
                    <xdr:colOff>114300</xdr:colOff>
                    <xdr:row>32</xdr:row>
                    <xdr:rowOff>9525</xdr:rowOff>
                  </from>
                  <to>
                    <xdr:col>5</xdr:col>
                    <xdr:colOff>323850</xdr:colOff>
                    <xdr:row>32</xdr:row>
                    <xdr:rowOff>219075</xdr:rowOff>
                  </to>
                </anchor>
              </controlPr>
            </control>
          </mc:Choice>
        </mc:AlternateContent>
        <mc:AlternateContent xmlns:mc="http://schemas.openxmlformats.org/markup-compatibility/2006">
          <mc:Choice Requires="x14">
            <control shapeId="2106" r:id="rId48" name="Check Box 58">
              <controlPr defaultSize="0" autoFill="0" autoLine="0" autoPict="0">
                <anchor moveWithCells="1">
                  <from>
                    <xdr:col>6</xdr:col>
                    <xdr:colOff>114300</xdr:colOff>
                    <xdr:row>32</xdr:row>
                    <xdr:rowOff>9525</xdr:rowOff>
                  </from>
                  <to>
                    <xdr:col>6</xdr:col>
                    <xdr:colOff>323850</xdr:colOff>
                    <xdr:row>32</xdr:row>
                    <xdr:rowOff>219075</xdr:rowOff>
                  </to>
                </anchor>
              </controlPr>
            </control>
          </mc:Choice>
        </mc:AlternateContent>
        <mc:AlternateContent xmlns:mc="http://schemas.openxmlformats.org/markup-compatibility/2006">
          <mc:Choice Requires="x14">
            <control shapeId="2107" r:id="rId49" name="Check Box 59">
              <controlPr defaultSize="0" autoFill="0" autoLine="0" autoPict="0">
                <anchor moveWithCells="1">
                  <from>
                    <xdr:col>7</xdr:col>
                    <xdr:colOff>114300</xdr:colOff>
                    <xdr:row>32</xdr:row>
                    <xdr:rowOff>9525</xdr:rowOff>
                  </from>
                  <to>
                    <xdr:col>7</xdr:col>
                    <xdr:colOff>323850</xdr:colOff>
                    <xdr:row>32</xdr:row>
                    <xdr:rowOff>219075</xdr:rowOff>
                  </to>
                </anchor>
              </controlPr>
            </control>
          </mc:Choice>
        </mc:AlternateContent>
        <mc:AlternateContent xmlns:mc="http://schemas.openxmlformats.org/markup-compatibility/2006">
          <mc:Choice Requires="x14">
            <control shapeId="2108" r:id="rId50" name="Check Box 60">
              <controlPr defaultSize="0" autoFill="0" autoLine="0" autoPict="0">
                <anchor moveWithCells="1">
                  <from>
                    <xdr:col>8</xdr:col>
                    <xdr:colOff>114300</xdr:colOff>
                    <xdr:row>32</xdr:row>
                    <xdr:rowOff>9525</xdr:rowOff>
                  </from>
                  <to>
                    <xdr:col>8</xdr:col>
                    <xdr:colOff>323850</xdr:colOff>
                    <xdr:row>32</xdr:row>
                    <xdr:rowOff>219075</xdr:rowOff>
                  </to>
                </anchor>
              </controlPr>
            </control>
          </mc:Choice>
        </mc:AlternateContent>
        <mc:AlternateContent xmlns:mc="http://schemas.openxmlformats.org/markup-compatibility/2006">
          <mc:Choice Requires="x14">
            <control shapeId="2109" r:id="rId51" name="Check Box 61">
              <controlPr defaultSize="0" autoFill="0" autoLine="0" autoPict="0">
                <anchor moveWithCells="1">
                  <from>
                    <xdr:col>9</xdr:col>
                    <xdr:colOff>114300</xdr:colOff>
                    <xdr:row>32</xdr:row>
                    <xdr:rowOff>9525</xdr:rowOff>
                  </from>
                  <to>
                    <xdr:col>9</xdr:col>
                    <xdr:colOff>323850</xdr:colOff>
                    <xdr:row>32</xdr:row>
                    <xdr:rowOff>219075</xdr:rowOff>
                  </to>
                </anchor>
              </controlPr>
            </control>
          </mc:Choice>
        </mc:AlternateContent>
        <mc:AlternateContent xmlns:mc="http://schemas.openxmlformats.org/markup-compatibility/2006">
          <mc:Choice Requires="x14">
            <control shapeId="2110" r:id="rId52" name="Check Box 62">
              <controlPr defaultSize="0" autoFill="0" autoLine="0" autoPict="0">
                <anchor moveWithCells="1">
                  <from>
                    <xdr:col>10</xdr:col>
                    <xdr:colOff>19050</xdr:colOff>
                    <xdr:row>32</xdr:row>
                    <xdr:rowOff>9525</xdr:rowOff>
                  </from>
                  <to>
                    <xdr:col>10</xdr:col>
                    <xdr:colOff>228600</xdr:colOff>
                    <xdr:row>32</xdr:row>
                    <xdr:rowOff>219075</xdr:rowOff>
                  </to>
                </anchor>
              </controlPr>
            </control>
          </mc:Choice>
        </mc:AlternateContent>
        <mc:AlternateContent xmlns:mc="http://schemas.openxmlformats.org/markup-compatibility/2006">
          <mc:Choice Requires="x14">
            <control shapeId="2111" r:id="rId53" name="Check Box 63">
              <controlPr defaultSize="0" autoFill="0" autoLine="0" autoPict="0">
                <anchor moveWithCells="1">
                  <from>
                    <xdr:col>11</xdr:col>
                    <xdr:colOff>114300</xdr:colOff>
                    <xdr:row>32</xdr:row>
                    <xdr:rowOff>9525</xdr:rowOff>
                  </from>
                  <to>
                    <xdr:col>11</xdr:col>
                    <xdr:colOff>323850</xdr:colOff>
                    <xdr:row>32</xdr:row>
                    <xdr:rowOff>219075</xdr:rowOff>
                  </to>
                </anchor>
              </controlPr>
            </control>
          </mc:Choice>
        </mc:AlternateContent>
        <mc:AlternateContent xmlns:mc="http://schemas.openxmlformats.org/markup-compatibility/2006">
          <mc:Choice Requires="x14">
            <control shapeId="2112" r:id="rId54" name="Check Box 64">
              <controlPr defaultSize="0" autoFill="0" autoLine="0" autoPict="0">
                <anchor moveWithCells="1">
                  <from>
                    <xdr:col>1</xdr:col>
                    <xdr:colOff>171450</xdr:colOff>
                    <xdr:row>35</xdr:row>
                    <xdr:rowOff>19050</xdr:rowOff>
                  </from>
                  <to>
                    <xdr:col>1</xdr:col>
                    <xdr:colOff>381000</xdr:colOff>
                    <xdr:row>35</xdr:row>
                    <xdr:rowOff>228600</xdr:rowOff>
                  </to>
                </anchor>
              </controlPr>
            </control>
          </mc:Choice>
        </mc:AlternateContent>
        <mc:AlternateContent xmlns:mc="http://schemas.openxmlformats.org/markup-compatibility/2006">
          <mc:Choice Requires="x14">
            <control shapeId="2113" r:id="rId55" name="Check Box 65">
              <controlPr defaultSize="0" autoFill="0" autoLine="0" autoPict="0">
                <anchor moveWithCells="1">
                  <from>
                    <xdr:col>2</xdr:col>
                    <xdr:colOff>114300</xdr:colOff>
                    <xdr:row>35</xdr:row>
                    <xdr:rowOff>9525</xdr:rowOff>
                  </from>
                  <to>
                    <xdr:col>2</xdr:col>
                    <xdr:colOff>323850</xdr:colOff>
                    <xdr:row>35</xdr:row>
                    <xdr:rowOff>219075</xdr:rowOff>
                  </to>
                </anchor>
              </controlPr>
            </control>
          </mc:Choice>
        </mc:AlternateContent>
        <mc:AlternateContent xmlns:mc="http://schemas.openxmlformats.org/markup-compatibility/2006">
          <mc:Choice Requires="x14">
            <control shapeId="2114" r:id="rId56" name="Check Box 66">
              <controlPr defaultSize="0" autoFill="0" autoLine="0" autoPict="0">
                <anchor moveWithCells="1">
                  <from>
                    <xdr:col>3</xdr:col>
                    <xdr:colOff>114300</xdr:colOff>
                    <xdr:row>35</xdr:row>
                    <xdr:rowOff>9525</xdr:rowOff>
                  </from>
                  <to>
                    <xdr:col>3</xdr:col>
                    <xdr:colOff>323850</xdr:colOff>
                    <xdr:row>35</xdr:row>
                    <xdr:rowOff>219075</xdr:rowOff>
                  </to>
                </anchor>
              </controlPr>
            </control>
          </mc:Choice>
        </mc:AlternateContent>
        <mc:AlternateContent xmlns:mc="http://schemas.openxmlformats.org/markup-compatibility/2006">
          <mc:Choice Requires="x14">
            <control shapeId="2115" r:id="rId57" name="Check Box 67">
              <controlPr defaultSize="0" autoFill="0" autoLine="0" autoPict="0">
                <anchor moveWithCells="1">
                  <from>
                    <xdr:col>4</xdr:col>
                    <xdr:colOff>114300</xdr:colOff>
                    <xdr:row>35</xdr:row>
                    <xdr:rowOff>9525</xdr:rowOff>
                  </from>
                  <to>
                    <xdr:col>4</xdr:col>
                    <xdr:colOff>323850</xdr:colOff>
                    <xdr:row>35</xdr:row>
                    <xdr:rowOff>219075</xdr:rowOff>
                  </to>
                </anchor>
              </controlPr>
            </control>
          </mc:Choice>
        </mc:AlternateContent>
        <mc:AlternateContent xmlns:mc="http://schemas.openxmlformats.org/markup-compatibility/2006">
          <mc:Choice Requires="x14">
            <control shapeId="2116" r:id="rId58" name="Check Box 68">
              <controlPr defaultSize="0" autoFill="0" autoLine="0" autoPict="0">
                <anchor moveWithCells="1">
                  <from>
                    <xdr:col>5</xdr:col>
                    <xdr:colOff>114300</xdr:colOff>
                    <xdr:row>35</xdr:row>
                    <xdr:rowOff>9525</xdr:rowOff>
                  </from>
                  <to>
                    <xdr:col>5</xdr:col>
                    <xdr:colOff>323850</xdr:colOff>
                    <xdr:row>35</xdr:row>
                    <xdr:rowOff>219075</xdr:rowOff>
                  </to>
                </anchor>
              </controlPr>
            </control>
          </mc:Choice>
        </mc:AlternateContent>
        <mc:AlternateContent xmlns:mc="http://schemas.openxmlformats.org/markup-compatibility/2006">
          <mc:Choice Requires="x14">
            <control shapeId="2117" r:id="rId59" name="Check Box 69">
              <controlPr defaultSize="0" autoFill="0" autoLine="0" autoPict="0">
                <anchor moveWithCells="1">
                  <from>
                    <xdr:col>6</xdr:col>
                    <xdr:colOff>114300</xdr:colOff>
                    <xdr:row>35</xdr:row>
                    <xdr:rowOff>9525</xdr:rowOff>
                  </from>
                  <to>
                    <xdr:col>6</xdr:col>
                    <xdr:colOff>323850</xdr:colOff>
                    <xdr:row>35</xdr:row>
                    <xdr:rowOff>219075</xdr:rowOff>
                  </to>
                </anchor>
              </controlPr>
            </control>
          </mc:Choice>
        </mc:AlternateContent>
        <mc:AlternateContent xmlns:mc="http://schemas.openxmlformats.org/markup-compatibility/2006">
          <mc:Choice Requires="x14">
            <control shapeId="2118" r:id="rId60" name="Check Box 70">
              <controlPr defaultSize="0" autoFill="0" autoLine="0" autoPict="0">
                <anchor moveWithCells="1">
                  <from>
                    <xdr:col>7</xdr:col>
                    <xdr:colOff>114300</xdr:colOff>
                    <xdr:row>35</xdr:row>
                    <xdr:rowOff>9525</xdr:rowOff>
                  </from>
                  <to>
                    <xdr:col>7</xdr:col>
                    <xdr:colOff>323850</xdr:colOff>
                    <xdr:row>35</xdr:row>
                    <xdr:rowOff>219075</xdr:rowOff>
                  </to>
                </anchor>
              </controlPr>
            </control>
          </mc:Choice>
        </mc:AlternateContent>
        <mc:AlternateContent xmlns:mc="http://schemas.openxmlformats.org/markup-compatibility/2006">
          <mc:Choice Requires="x14">
            <control shapeId="2119" r:id="rId61" name="Check Box 71">
              <controlPr defaultSize="0" autoFill="0" autoLine="0" autoPict="0">
                <anchor moveWithCells="1">
                  <from>
                    <xdr:col>8</xdr:col>
                    <xdr:colOff>114300</xdr:colOff>
                    <xdr:row>35</xdr:row>
                    <xdr:rowOff>9525</xdr:rowOff>
                  </from>
                  <to>
                    <xdr:col>8</xdr:col>
                    <xdr:colOff>323850</xdr:colOff>
                    <xdr:row>35</xdr:row>
                    <xdr:rowOff>219075</xdr:rowOff>
                  </to>
                </anchor>
              </controlPr>
            </control>
          </mc:Choice>
        </mc:AlternateContent>
        <mc:AlternateContent xmlns:mc="http://schemas.openxmlformats.org/markup-compatibility/2006">
          <mc:Choice Requires="x14">
            <control shapeId="2120" r:id="rId62" name="Check Box 72">
              <controlPr defaultSize="0" autoFill="0" autoLine="0" autoPict="0">
                <anchor moveWithCells="1">
                  <from>
                    <xdr:col>9</xdr:col>
                    <xdr:colOff>114300</xdr:colOff>
                    <xdr:row>35</xdr:row>
                    <xdr:rowOff>9525</xdr:rowOff>
                  </from>
                  <to>
                    <xdr:col>9</xdr:col>
                    <xdr:colOff>323850</xdr:colOff>
                    <xdr:row>35</xdr:row>
                    <xdr:rowOff>219075</xdr:rowOff>
                  </to>
                </anchor>
              </controlPr>
            </control>
          </mc:Choice>
        </mc:AlternateContent>
        <mc:AlternateContent xmlns:mc="http://schemas.openxmlformats.org/markup-compatibility/2006">
          <mc:Choice Requires="x14">
            <control shapeId="2121" r:id="rId63" name="Check Box 73">
              <controlPr defaultSize="0" autoFill="0" autoLine="0" autoPict="0">
                <anchor moveWithCells="1">
                  <from>
                    <xdr:col>10</xdr:col>
                    <xdr:colOff>19050</xdr:colOff>
                    <xdr:row>35</xdr:row>
                    <xdr:rowOff>9525</xdr:rowOff>
                  </from>
                  <to>
                    <xdr:col>10</xdr:col>
                    <xdr:colOff>228600</xdr:colOff>
                    <xdr:row>35</xdr:row>
                    <xdr:rowOff>219075</xdr:rowOff>
                  </to>
                </anchor>
              </controlPr>
            </control>
          </mc:Choice>
        </mc:AlternateContent>
        <mc:AlternateContent xmlns:mc="http://schemas.openxmlformats.org/markup-compatibility/2006">
          <mc:Choice Requires="x14">
            <control shapeId="2122" r:id="rId64" name="Check Box 74">
              <controlPr defaultSize="0" autoFill="0" autoLine="0" autoPict="0">
                <anchor moveWithCells="1">
                  <from>
                    <xdr:col>11</xdr:col>
                    <xdr:colOff>114300</xdr:colOff>
                    <xdr:row>35</xdr:row>
                    <xdr:rowOff>9525</xdr:rowOff>
                  </from>
                  <to>
                    <xdr:col>11</xdr:col>
                    <xdr:colOff>323850</xdr:colOff>
                    <xdr:row>35</xdr:row>
                    <xdr:rowOff>219075</xdr:rowOff>
                  </to>
                </anchor>
              </controlPr>
            </control>
          </mc:Choice>
        </mc:AlternateContent>
        <mc:AlternateContent xmlns:mc="http://schemas.openxmlformats.org/markup-compatibility/2006">
          <mc:Choice Requires="x14">
            <control shapeId="2123" r:id="rId65" name="Check Box 75">
              <controlPr defaultSize="0" autoFill="0" autoLine="0" autoPict="0">
                <anchor moveWithCells="1">
                  <from>
                    <xdr:col>1</xdr:col>
                    <xdr:colOff>171450</xdr:colOff>
                    <xdr:row>38</xdr:row>
                    <xdr:rowOff>19050</xdr:rowOff>
                  </from>
                  <to>
                    <xdr:col>1</xdr:col>
                    <xdr:colOff>381000</xdr:colOff>
                    <xdr:row>38</xdr:row>
                    <xdr:rowOff>228600</xdr:rowOff>
                  </to>
                </anchor>
              </controlPr>
            </control>
          </mc:Choice>
        </mc:AlternateContent>
        <mc:AlternateContent xmlns:mc="http://schemas.openxmlformats.org/markup-compatibility/2006">
          <mc:Choice Requires="x14">
            <control shapeId="2124" r:id="rId66" name="Check Box 76">
              <controlPr defaultSize="0" autoFill="0" autoLine="0" autoPict="0">
                <anchor moveWithCells="1">
                  <from>
                    <xdr:col>2</xdr:col>
                    <xdr:colOff>114300</xdr:colOff>
                    <xdr:row>38</xdr:row>
                    <xdr:rowOff>9525</xdr:rowOff>
                  </from>
                  <to>
                    <xdr:col>2</xdr:col>
                    <xdr:colOff>323850</xdr:colOff>
                    <xdr:row>38</xdr:row>
                    <xdr:rowOff>219075</xdr:rowOff>
                  </to>
                </anchor>
              </controlPr>
            </control>
          </mc:Choice>
        </mc:AlternateContent>
        <mc:AlternateContent xmlns:mc="http://schemas.openxmlformats.org/markup-compatibility/2006">
          <mc:Choice Requires="x14">
            <control shapeId="2125" r:id="rId67" name="Check Box 77">
              <controlPr defaultSize="0" autoFill="0" autoLine="0" autoPict="0">
                <anchor moveWithCells="1">
                  <from>
                    <xdr:col>3</xdr:col>
                    <xdr:colOff>114300</xdr:colOff>
                    <xdr:row>38</xdr:row>
                    <xdr:rowOff>9525</xdr:rowOff>
                  </from>
                  <to>
                    <xdr:col>3</xdr:col>
                    <xdr:colOff>323850</xdr:colOff>
                    <xdr:row>38</xdr:row>
                    <xdr:rowOff>219075</xdr:rowOff>
                  </to>
                </anchor>
              </controlPr>
            </control>
          </mc:Choice>
        </mc:AlternateContent>
        <mc:AlternateContent xmlns:mc="http://schemas.openxmlformats.org/markup-compatibility/2006">
          <mc:Choice Requires="x14">
            <control shapeId="2126" r:id="rId68" name="Check Box 78">
              <controlPr defaultSize="0" autoFill="0" autoLine="0" autoPict="0">
                <anchor moveWithCells="1">
                  <from>
                    <xdr:col>4</xdr:col>
                    <xdr:colOff>114300</xdr:colOff>
                    <xdr:row>38</xdr:row>
                    <xdr:rowOff>9525</xdr:rowOff>
                  </from>
                  <to>
                    <xdr:col>4</xdr:col>
                    <xdr:colOff>323850</xdr:colOff>
                    <xdr:row>38</xdr:row>
                    <xdr:rowOff>219075</xdr:rowOff>
                  </to>
                </anchor>
              </controlPr>
            </control>
          </mc:Choice>
        </mc:AlternateContent>
        <mc:AlternateContent xmlns:mc="http://schemas.openxmlformats.org/markup-compatibility/2006">
          <mc:Choice Requires="x14">
            <control shapeId="2127" r:id="rId69" name="Check Box 79">
              <controlPr defaultSize="0" autoFill="0" autoLine="0" autoPict="0">
                <anchor moveWithCells="1">
                  <from>
                    <xdr:col>5</xdr:col>
                    <xdr:colOff>114300</xdr:colOff>
                    <xdr:row>38</xdr:row>
                    <xdr:rowOff>9525</xdr:rowOff>
                  </from>
                  <to>
                    <xdr:col>5</xdr:col>
                    <xdr:colOff>323850</xdr:colOff>
                    <xdr:row>38</xdr:row>
                    <xdr:rowOff>219075</xdr:rowOff>
                  </to>
                </anchor>
              </controlPr>
            </control>
          </mc:Choice>
        </mc:AlternateContent>
        <mc:AlternateContent xmlns:mc="http://schemas.openxmlformats.org/markup-compatibility/2006">
          <mc:Choice Requires="x14">
            <control shapeId="2128" r:id="rId70" name="Check Box 80">
              <controlPr defaultSize="0" autoFill="0" autoLine="0" autoPict="0">
                <anchor moveWithCells="1">
                  <from>
                    <xdr:col>6</xdr:col>
                    <xdr:colOff>114300</xdr:colOff>
                    <xdr:row>38</xdr:row>
                    <xdr:rowOff>9525</xdr:rowOff>
                  </from>
                  <to>
                    <xdr:col>6</xdr:col>
                    <xdr:colOff>323850</xdr:colOff>
                    <xdr:row>38</xdr:row>
                    <xdr:rowOff>219075</xdr:rowOff>
                  </to>
                </anchor>
              </controlPr>
            </control>
          </mc:Choice>
        </mc:AlternateContent>
        <mc:AlternateContent xmlns:mc="http://schemas.openxmlformats.org/markup-compatibility/2006">
          <mc:Choice Requires="x14">
            <control shapeId="2129" r:id="rId71" name="Check Box 81">
              <controlPr defaultSize="0" autoFill="0" autoLine="0" autoPict="0">
                <anchor moveWithCells="1">
                  <from>
                    <xdr:col>7</xdr:col>
                    <xdr:colOff>114300</xdr:colOff>
                    <xdr:row>38</xdr:row>
                    <xdr:rowOff>9525</xdr:rowOff>
                  </from>
                  <to>
                    <xdr:col>7</xdr:col>
                    <xdr:colOff>323850</xdr:colOff>
                    <xdr:row>38</xdr:row>
                    <xdr:rowOff>219075</xdr:rowOff>
                  </to>
                </anchor>
              </controlPr>
            </control>
          </mc:Choice>
        </mc:AlternateContent>
        <mc:AlternateContent xmlns:mc="http://schemas.openxmlformats.org/markup-compatibility/2006">
          <mc:Choice Requires="x14">
            <control shapeId="2130" r:id="rId72" name="Check Box 82">
              <controlPr defaultSize="0" autoFill="0" autoLine="0" autoPict="0">
                <anchor moveWithCells="1">
                  <from>
                    <xdr:col>8</xdr:col>
                    <xdr:colOff>114300</xdr:colOff>
                    <xdr:row>38</xdr:row>
                    <xdr:rowOff>9525</xdr:rowOff>
                  </from>
                  <to>
                    <xdr:col>8</xdr:col>
                    <xdr:colOff>323850</xdr:colOff>
                    <xdr:row>38</xdr:row>
                    <xdr:rowOff>219075</xdr:rowOff>
                  </to>
                </anchor>
              </controlPr>
            </control>
          </mc:Choice>
        </mc:AlternateContent>
        <mc:AlternateContent xmlns:mc="http://schemas.openxmlformats.org/markup-compatibility/2006">
          <mc:Choice Requires="x14">
            <control shapeId="2131" r:id="rId73" name="Check Box 83">
              <controlPr defaultSize="0" autoFill="0" autoLine="0" autoPict="0">
                <anchor moveWithCells="1">
                  <from>
                    <xdr:col>9</xdr:col>
                    <xdr:colOff>114300</xdr:colOff>
                    <xdr:row>38</xdr:row>
                    <xdr:rowOff>9525</xdr:rowOff>
                  </from>
                  <to>
                    <xdr:col>9</xdr:col>
                    <xdr:colOff>323850</xdr:colOff>
                    <xdr:row>38</xdr:row>
                    <xdr:rowOff>219075</xdr:rowOff>
                  </to>
                </anchor>
              </controlPr>
            </control>
          </mc:Choice>
        </mc:AlternateContent>
        <mc:AlternateContent xmlns:mc="http://schemas.openxmlformats.org/markup-compatibility/2006">
          <mc:Choice Requires="x14">
            <control shapeId="2132" r:id="rId74" name="Check Box 84">
              <controlPr defaultSize="0" autoFill="0" autoLine="0" autoPict="0">
                <anchor moveWithCells="1">
                  <from>
                    <xdr:col>10</xdr:col>
                    <xdr:colOff>19050</xdr:colOff>
                    <xdr:row>38</xdr:row>
                    <xdr:rowOff>9525</xdr:rowOff>
                  </from>
                  <to>
                    <xdr:col>10</xdr:col>
                    <xdr:colOff>228600</xdr:colOff>
                    <xdr:row>38</xdr:row>
                    <xdr:rowOff>219075</xdr:rowOff>
                  </to>
                </anchor>
              </controlPr>
            </control>
          </mc:Choice>
        </mc:AlternateContent>
        <mc:AlternateContent xmlns:mc="http://schemas.openxmlformats.org/markup-compatibility/2006">
          <mc:Choice Requires="x14">
            <control shapeId="2133" r:id="rId75" name="Check Box 85">
              <controlPr defaultSize="0" autoFill="0" autoLine="0" autoPict="0">
                <anchor moveWithCells="1">
                  <from>
                    <xdr:col>11</xdr:col>
                    <xdr:colOff>114300</xdr:colOff>
                    <xdr:row>38</xdr:row>
                    <xdr:rowOff>9525</xdr:rowOff>
                  </from>
                  <to>
                    <xdr:col>11</xdr:col>
                    <xdr:colOff>323850</xdr:colOff>
                    <xdr:row>38</xdr:row>
                    <xdr:rowOff>219075</xdr:rowOff>
                  </to>
                </anchor>
              </controlPr>
            </control>
          </mc:Choice>
        </mc:AlternateContent>
        <mc:AlternateContent xmlns:mc="http://schemas.openxmlformats.org/markup-compatibility/2006">
          <mc:Choice Requires="x14">
            <control shapeId="2134" r:id="rId76" name="Check Box 86">
              <controlPr defaultSize="0" autoFill="0" autoLine="0" autoPict="0">
                <anchor moveWithCells="1">
                  <from>
                    <xdr:col>1</xdr:col>
                    <xdr:colOff>171450</xdr:colOff>
                    <xdr:row>41</xdr:row>
                    <xdr:rowOff>19050</xdr:rowOff>
                  </from>
                  <to>
                    <xdr:col>1</xdr:col>
                    <xdr:colOff>381000</xdr:colOff>
                    <xdr:row>41</xdr:row>
                    <xdr:rowOff>228600</xdr:rowOff>
                  </to>
                </anchor>
              </controlPr>
            </control>
          </mc:Choice>
        </mc:AlternateContent>
        <mc:AlternateContent xmlns:mc="http://schemas.openxmlformats.org/markup-compatibility/2006">
          <mc:Choice Requires="x14">
            <control shapeId="2135" r:id="rId77" name="Check Box 87">
              <controlPr defaultSize="0" autoFill="0" autoLine="0" autoPict="0">
                <anchor moveWithCells="1">
                  <from>
                    <xdr:col>2</xdr:col>
                    <xdr:colOff>114300</xdr:colOff>
                    <xdr:row>41</xdr:row>
                    <xdr:rowOff>9525</xdr:rowOff>
                  </from>
                  <to>
                    <xdr:col>2</xdr:col>
                    <xdr:colOff>323850</xdr:colOff>
                    <xdr:row>41</xdr:row>
                    <xdr:rowOff>219075</xdr:rowOff>
                  </to>
                </anchor>
              </controlPr>
            </control>
          </mc:Choice>
        </mc:AlternateContent>
        <mc:AlternateContent xmlns:mc="http://schemas.openxmlformats.org/markup-compatibility/2006">
          <mc:Choice Requires="x14">
            <control shapeId="2136" r:id="rId78" name="Check Box 88">
              <controlPr defaultSize="0" autoFill="0" autoLine="0" autoPict="0">
                <anchor moveWithCells="1">
                  <from>
                    <xdr:col>3</xdr:col>
                    <xdr:colOff>114300</xdr:colOff>
                    <xdr:row>41</xdr:row>
                    <xdr:rowOff>9525</xdr:rowOff>
                  </from>
                  <to>
                    <xdr:col>3</xdr:col>
                    <xdr:colOff>323850</xdr:colOff>
                    <xdr:row>41</xdr:row>
                    <xdr:rowOff>219075</xdr:rowOff>
                  </to>
                </anchor>
              </controlPr>
            </control>
          </mc:Choice>
        </mc:AlternateContent>
        <mc:AlternateContent xmlns:mc="http://schemas.openxmlformats.org/markup-compatibility/2006">
          <mc:Choice Requires="x14">
            <control shapeId="2137" r:id="rId79" name="Check Box 89">
              <controlPr defaultSize="0" autoFill="0" autoLine="0" autoPict="0">
                <anchor moveWithCells="1">
                  <from>
                    <xdr:col>4</xdr:col>
                    <xdr:colOff>114300</xdr:colOff>
                    <xdr:row>41</xdr:row>
                    <xdr:rowOff>9525</xdr:rowOff>
                  </from>
                  <to>
                    <xdr:col>4</xdr:col>
                    <xdr:colOff>323850</xdr:colOff>
                    <xdr:row>41</xdr:row>
                    <xdr:rowOff>219075</xdr:rowOff>
                  </to>
                </anchor>
              </controlPr>
            </control>
          </mc:Choice>
        </mc:AlternateContent>
        <mc:AlternateContent xmlns:mc="http://schemas.openxmlformats.org/markup-compatibility/2006">
          <mc:Choice Requires="x14">
            <control shapeId="2138" r:id="rId80" name="Check Box 90">
              <controlPr defaultSize="0" autoFill="0" autoLine="0" autoPict="0">
                <anchor moveWithCells="1">
                  <from>
                    <xdr:col>5</xdr:col>
                    <xdr:colOff>114300</xdr:colOff>
                    <xdr:row>41</xdr:row>
                    <xdr:rowOff>9525</xdr:rowOff>
                  </from>
                  <to>
                    <xdr:col>5</xdr:col>
                    <xdr:colOff>323850</xdr:colOff>
                    <xdr:row>41</xdr:row>
                    <xdr:rowOff>219075</xdr:rowOff>
                  </to>
                </anchor>
              </controlPr>
            </control>
          </mc:Choice>
        </mc:AlternateContent>
        <mc:AlternateContent xmlns:mc="http://schemas.openxmlformats.org/markup-compatibility/2006">
          <mc:Choice Requires="x14">
            <control shapeId="2139" r:id="rId81" name="Check Box 91">
              <controlPr defaultSize="0" autoFill="0" autoLine="0" autoPict="0">
                <anchor moveWithCells="1">
                  <from>
                    <xdr:col>6</xdr:col>
                    <xdr:colOff>114300</xdr:colOff>
                    <xdr:row>41</xdr:row>
                    <xdr:rowOff>9525</xdr:rowOff>
                  </from>
                  <to>
                    <xdr:col>6</xdr:col>
                    <xdr:colOff>323850</xdr:colOff>
                    <xdr:row>41</xdr:row>
                    <xdr:rowOff>219075</xdr:rowOff>
                  </to>
                </anchor>
              </controlPr>
            </control>
          </mc:Choice>
        </mc:AlternateContent>
        <mc:AlternateContent xmlns:mc="http://schemas.openxmlformats.org/markup-compatibility/2006">
          <mc:Choice Requires="x14">
            <control shapeId="2140" r:id="rId82" name="Check Box 92">
              <controlPr defaultSize="0" autoFill="0" autoLine="0" autoPict="0">
                <anchor moveWithCells="1">
                  <from>
                    <xdr:col>7</xdr:col>
                    <xdr:colOff>114300</xdr:colOff>
                    <xdr:row>41</xdr:row>
                    <xdr:rowOff>9525</xdr:rowOff>
                  </from>
                  <to>
                    <xdr:col>7</xdr:col>
                    <xdr:colOff>323850</xdr:colOff>
                    <xdr:row>41</xdr:row>
                    <xdr:rowOff>219075</xdr:rowOff>
                  </to>
                </anchor>
              </controlPr>
            </control>
          </mc:Choice>
        </mc:AlternateContent>
        <mc:AlternateContent xmlns:mc="http://schemas.openxmlformats.org/markup-compatibility/2006">
          <mc:Choice Requires="x14">
            <control shapeId="2141" r:id="rId83" name="Check Box 93">
              <controlPr defaultSize="0" autoFill="0" autoLine="0" autoPict="0">
                <anchor moveWithCells="1">
                  <from>
                    <xdr:col>8</xdr:col>
                    <xdr:colOff>114300</xdr:colOff>
                    <xdr:row>41</xdr:row>
                    <xdr:rowOff>9525</xdr:rowOff>
                  </from>
                  <to>
                    <xdr:col>8</xdr:col>
                    <xdr:colOff>323850</xdr:colOff>
                    <xdr:row>41</xdr:row>
                    <xdr:rowOff>219075</xdr:rowOff>
                  </to>
                </anchor>
              </controlPr>
            </control>
          </mc:Choice>
        </mc:AlternateContent>
        <mc:AlternateContent xmlns:mc="http://schemas.openxmlformats.org/markup-compatibility/2006">
          <mc:Choice Requires="x14">
            <control shapeId="2142" r:id="rId84" name="Check Box 94">
              <controlPr defaultSize="0" autoFill="0" autoLine="0" autoPict="0">
                <anchor moveWithCells="1">
                  <from>
                    <xdr:col>9</xdr:col>
                    <xdr:colOff>114300</xdr:colOff>
                    <xdr:row>41</xdr:row>
                    <xdr:rowOff>9525</xdr:rowOff>
                  </from>
                  <to>
                    <xdr:col>9</xdr:col>
                    <xdr:colOff>323850</xdr:colOff>
                    <xdr:row>41</xdr:row>
                    <xdr:rowOff>219075</xdr:rowOff>
                  </to>
                </anchor>
              </controlPr>
            </control>
          </mc:Choice>
        </mc:AlternateContent>
        <mc:AlternateContent xmlns:mc="http://schemas.openxmlformats.org/markup-compatibility/2006">
          <mc:Choice Requires="x14">
            <control shapeId="2143" r:id="rId85" name="Check Box 95">
              <controlPr defaultSize="0" autoFill="0" autoLine="0" autoPict="0">
                <anchor moveWithCells="1">
                  <from>
                    <xdr:col>10</xdr:col>
                    <xdr:colOff>19050</xdr:colOff>
                    <xdr:row>41</xdr:row>
                    <xdr:rowOff>9525</xdr:rowOff>
                  </from>
                  <to>
                    <xdr:col>10</xdr:col>
                    <xdr:colOff>228600</xdr:colOff>
                    <xdr:row>41</xdr:row>
                    <xdr:rowOff>219075</xdr:rowOff>
                  </to>
                </anchor>
              </controlPr>
            </control>
          </mc:Choice>
        </mc:AlternateContent>
        <mc:AlternateContent xmlns:mc="http://schemas.openxmlformats.org/markup-compatibility/2006">
          <mc:Choice Requires="x14">
            <control shapeId="2144" r:id="rId86" name="Check Box 96">
              <controlPr defaultSize="0" autoFill="0" autoLine="0" autoPict="0">
                <anchor moveWithCells="1">
                  <from>
                    <xdr:col>11</xdr:col>
                    <xdr:colOff>114300</xdr:colOff>
                    <xdr:row>41</xdr:row>
                    <xdr:rowOff>9525</xdr:rowOff>
                  </from>
                  <to>
                    <xdr:col>11</xdr:col>
                    <xdr:colOff>323850</xdr:colOff>
                    <xdr:row>41</xdr:row>
                    <xdr:rowOff>219075</xdr:rowOff>
                  </to>
                </anchor>
              </controlPr>
            </control>
          </mc:Choice>
        </mc:AlternateContent>
        <mc:AlternateContent xmlns:mc="http://schemas.openxmlformats.org/markup-compatibility/2006">
          <mc:Choice Requires="x14">
            <control shapeId="2145" r:id="rId87" name="Check Box 97">
              <controlPr defaultSize="0" autoFill="0" autoLine="0" autoPict="0">
                <anchor moveWithCells="1">
                  <from>
                    <xdr:col>1</xdr:col>
                    <xdr:colOff>171450</xdr:colOff>
                    <xdr:row>44</xdr:row>
                    <xdr:rowOff>19050</xdr:rowOff>
                  </from>
                  <to>
                    <xdr:col>1</xdr:col>
                    <xdr:colOff>381000</xdr:colOff>
                    <xdr:row>44</xdr:row>
                    <xdr:rowOff>228600</xdr:rowOff>
                  </to>
                </anchor>
              </controlPr>
            </control>
          </mc:Choice>
        </mc:AlternateContent>
        <mc:AlternateContent xmlns:mc="http://schemas.openxmlformats.org/markup-compatibility/2006">
          <mc:Choice Requires="x14">
            <control shapeId="2146" r:id="rId88" name="Check Box 98">
              <controlPr defaultSize="0" autoFill="0" autoLine="0" autoPict="0">
                <anchor moveWithCells="1">
                  <from>
                    <xdr:col>2</xdr:col>
                    <xdr:colOff>114300</xdr:colOff>
                    <xdr:row>44</xdr:row>
                    <xdr:rowOff>9525</xdr:rowOff>
                  </from>
                  <to>
                    <xdr:col>2</xdr:col>
                    <xdr:colOff>323850</xdr:colOff>
                    <xdr:row>44</xdr:row>
                    <xdr:rowOff>219075</xdr:rowOff>
                  </to>
                </anchor>
              </controlPr>
            </control>
          </mc:Choice>
        </mc:AlternateContent>
        <mc:AlternateContent xmlns:mc="http://schemas.openxmlformats.org/markup-compatibility/2006">
          <mc:Choice Requires="x14">
            <control shapeId="2147" r:id="rId89" name="Check Box 99">
              <controlPr defaultSize="0" autoFill="0" autoLine="0" autoPict="0">
                <anchor moveWithCells="1">
                  <from>
                    <xdr:col>3</xdr:col>
                    <xdr:colOff>114300</xdr:colOff>
                    <xdr:row>44</xdr:row>
                    <xdr:rowOff>9525</xdr:rowOff>
                  </from>
                  <to>
                    <xdr:col>3</xdr:col>
                    <xdr:colOff>323850</xdr:colOff>
                    <xdr:row>44</xdr:row>
                    <xdr:rowOff>219075</xdr:rowOff>
                  </to>
                </anchor>
              </controlPr>
            </control>
          </mc:Choice>
        </mc:AlternateContent>
        <mc:AlternateContent xmlns:mc="http://schemas.openxmlformats.org/markup-compatibility/2006">
          <mc:Choice Requires="x14">
            <control shapeId="2148" r:id="rId90" name="Check Box 100">
              <controlPr defaultSize="0" autoFill="0" autoLine="0" autoPict="0">
                <anchor moveWithCells="1">
                  <from>
                    <xdr:col>4</xdr:col>
                    <xdr:colOff>114300</xdr:colOff>
                    <xdr:row>44</xdr:row>
                    <xdr:rowOff>9525</xdr:rowOff>
                  </from>
                  <to>
                    <xdr:col>4</xdr:col>
                    <xdr:colOff>323850</xdr:colOff>
                    <xdr:row>44</xdr:row>
                    <xdr:rowOff>219075</xdr:rowOff>
                  </to>
                </anchor>
              </controlPr>
            </control>
          </mc:Choice>
        </mc:AlternateContent>
        <mc:AlternateContent xmlns:mc="http://schemas.openxmlformats.org/markup-compatibility/2006">
          <mc:Choice Requires="x14">
            <control shapeId="2149" r:id="rId91" name="Check Box 101">
              <controlPr defaultSize="0" autoFill="0" autoLine="0" autoPict="0">
                <anchor moveWithCells="1">
                  <from>
                    <xdr:col>5</xdr:col>
                    <xdr:colOff>114300</xdr:colOff>
                    <xdr:row>44</xdr:row>
                    <xdr:rowOff>9525</xdr:rowOff>
                  </from>
                  <to>
                    <xdr:col>5</xdr:col>
                    <xdr:colOff>323850</xdr:colOff>
                    <xdr:row>44</xdr:row>
                    <xdr:rowOff>219075</xdr:rowOff>
                  </to>
                </anchor>
              </controlPr>
            </control>
          </mc:Choice>
        </mc:AlternateContent>
        <mc:AlternateContent xmlns:mc="http://schemas.openxmlformats.org/markup-compatibility/2006">
          <mc:Choice Requires="x14">
            <control shapeId="2150" r:id="rId92" name="Check Box 102">
              <controlPr defaultSize="0" autoFill="0" autoLine="0" autoPict="0">
                <anchor moveWithCells="1">
                  <from>
                    <xdr:col>6</xdr:col>
                    <xdr:colOff>114300</xdr:colOff>
                    <xdr:row>44</xdr:row>
                    <xdr:rowOff>9525</xdr:rowOff>
                  </from>
                  <to>
                    <xdr:col>6</xdr:col>
                    <xdr:colOff>323850</xdr:colOff>
                    <xdr:row>44</xdr:row>
                    <xdr:rowOff>219075</xdr:rowOff>
                  </to>
                </anchor>
              </controlPr>
            </control>
          </mc:Choice>
        </mc:AlternateContent>
        <mc:AlternateContent xmlns:mc="http://schemas.openxmlformats.org/markup-compatibility/2006">
          <mc:Choice Requires="x14">
            <control shapeId="2151" r:id="rId93" name="Check Box 103">
              <controlPr defaultSize="0" autoFill="0" autoLine="0" autoPict="0">
                <anchor moveWithCells="1">
                  <from>
                    <xdr:col>7</xdr:col>
                    <xdr:colOff>114300</xdr:colOff>
                    <xdr:row>44</xdr:row>
                    <xdr:rowOff>9525</xdr:rowOff>
                  </from>
                  <to>
                    <xdr:col>7</xdr:col>
                    <xdr:colOff>323850</xdr:colOff>
                    <xdr:row>44</xdr:row>
                    <xdr:rowOff>219075</xdr:rowOff>
                  </to>
                </anchor>
              </controlPr>
            </control>
          </mc:Choice>
        </mc:AlternateContent>
        <mc:AlternateContent xmlns:mc="http://schemas.openxmlformats.org/markup-compatibility/2006">
          <mc:Choice Requires="x14">
            <control shapeId="2152" r:id="rId94" name="Check Box 104">
              <controlPr defaultSize="0" autoFill="0" autoLine="0" autoPict="0">
                <anchor moveWithCells="1">
                  <from>
                    <xdr:col>8</xdr:col>
                    <xdr:colOff>114300</xdr:colOff>
                    <xdr:row>44</xdr:row>
                    <xdr:rowOff>9525</xdr:rowOff>
                  </from>
                  <to>
                    <xdr:col>8</xdr:col>
                    <xdr:colOff>323850</xdr:colOff>
                    <xdr:row>44</xdr:row>
                    <xdr:rowOff>219075</xdr:rowOff>
                  </to>
                </anchor>
              </controlPr>
            </control>
          </mc:Choice>
        </mc:AlternateContent>
        <mc:AlternateContent xmlns:mc="http://schemas.openxmlformats.org/markup-compatibility/2006">
          <mc:Choice Requires="x14">
            <control shapeId="2153" r:id="rId95" name="Check Box 105">
              <controlPr defaultSize="0" autoFill="0" autoLine="0" autoPict="0">
                <anchor moveWithCells="1">
                  <from>
                    <xdr:col>9</xdr:col>
                    <xdr:colOff>114300</xdr:colOff>
                    <xdr:row>44</xdr:row>
                    <xdr:rowOff>9525</xdr:rowOff>
                  </from>
                  <to>
                    <xdr:col>9</xdr:col>
                    <xdr:colOff>323850</xdr:colOff>
                    <xdr:row>44</xdr:row>
                    <xdr:rowOff>219075</xdr:rowOff>
                  </to>
                </anchor>
              </controlPr>
            </control>
          </mc:Choice>
        </mc:AlternateContent>
        <mc:AlternateContent xmlns:mc="http://schemas.openxmlformats.org/markup-compatibility/2006">
          <mc:Choice Requires="x14">
            <control shapeId="2154" r:id="rId96" name="Check Box 106">
              <controlPr defaultSize="0" autoFill="0" autoLine="0" autoPict="0">
                <anchor moveWithCells="1">
                  <from>
                    <xdr:col>10</xdr:col>
                    <xdr:colOff>19050</xdr:colOff>
                    <xdr:row>44</xdr:row>
                    <xdr:rowOff>9525</xdr:rowOff>
                  </from>
                  <to>
                    <xdr:col>10</xdr:col>
                    <xdr:colOff>228600</xdr:colOff>
                    <xdr:row>44</xdr:row>
                    <xdr:rowOff>219075</xdr:rowOff>
                  </to>
                </anchor>
              </controlPr>
            </control>
          </mc:Choice>
        </mc:AlternateContent>
        <mc:AlternateContent xmlns:mc="http://schemas.openxmlformats.org/markup-compatibility/2006">
          <mc:Choice Requires="x14">
            <control shapeId="2155" r:id="rId97" name="Check Box 107">
              <controlPr defaultSize="0" autoFill="0" autoLine="0" autoPict="0">
                <anchor moveWithCells="1">
                  <from>
                    <xdr:col>11</xdr:col>
                    <xdr:colOff>114300</xdr:colOff>
                    <xdr:row>44</xdr:row>
                    <xdr:rowOff>9525</xdr:rowOff>
                  </from>
                  <to>
                    <xdr:col>11</xdr:col>
                    <xdr:colOff>323850</xdr:colOff>
                    <xdr:row>44</xdr:row>
                    <xdr:rowOff>219075</xdr:rowOff>
                  </to>
                </anchor>
              </controlPr>
            </control>
          </mc:Choice>
        </mc:AlternateContent>
        <mc:AlternateContent xmlns:mc="http://schemas.openxmlformats.org/markup-compatibility/2006">
          <mc:Choice Requires="x14">
            <control shapeId="2156" r:id="rId98" name="Check Box 108">
              <controlPr defaultSize="0" autoFill="0" autoLine="0" autoPict="0">
                <anchor moveWithCells="1">
                  <from>
                    <xdr:col>1</xdr:col>
                    <xdr:colOff>85725</xdr:colOff>
                    <xdr:row>48</xdr:row>
                    <xdr:rowOff>47625</xdr:rowOff>
                  </from>
                  <to>
                    <xdr:col>1</xdr:col>
                    <xdr:colOff>238125</xdr:colOff>
                    <xdr:row>48</xdr:row>
                    <xdr:rowOff>161925</xdr:rowOff>
                  </to>
                </anchor>
              </controlPr>
            </control>
          </mc:Choice>
        </mc:AlternateContent>
        <mc:AlternateContent xmlns:mc="http://schemas.openxmlformats.org/markup-compatibility/2006">
          <mc:Choice Requires="x14">
            <control shapeId="2158" r:id="rId99" name="Check Box 110">
              <controlPr defaultSize="0" autoFill="0" autoLine="0" autoPict="0">
                <anchor moveWithCells="1">
                  <from>
                    <xdr:col>4</xdr:col>
                    <xdr:colOff>85725</xdr:colOff>
                    <xdr:row>48</xdr:row>
                    <xdr:rowOff>47625</xdr:rowOff>
                  </from>
                  <to>
                    <xdr:col>4</xdr:col>
                    <xdr:colOff>238125</xdr:colOff>
                    <xdr:row>48</xdr:row>
                    <xdr:rowOff>161925</xdr:rowOff>
                  </to>
                </anchor>
              </controlPr>
            </control>
          </mc:Choice>
        </mc:AlternateContent>
        <mc:AlternateContent xmlns:mc="http://schemas.openxmlformats.org/markup-compatibility/2006">
          <mc:Choice Requires="x14">
            <control shapeId="2159" r:id="rId100" name="Check Box 111">
              <controlPr defaultSize="0" autoFill="0" autoLine="0" autoPict="0">
                <anchor moveWithCells="1">
                  <from>
                    <xdr:col>7</xdr:col>
                    <xdr:colOff>85725</xdr:colOff>
                    <xdr:row>48</xdr:row>
                    <xdr:rowOff>47625</xdr:rowOff>
                  </from>
                  <to>
                    <xdr:col>7</xdr:col>
                    <xdr:colOff>238125</xdr:colOff>
                    <xdr:row>48</xdr:row>
                    <xdr:rowOff>161925</xdr:rowOff>
                  </to>
                </anchor>
              </controlPr>
            </control>
          </mc:Choice>
        </mc:AlternateContent>
        <mc:AlternateContent xmlns:mc="http://schemas.openxmlformats.org/markup-compatibility/2006">
          <mc:Choice Requires="x14">
            <control shapeId="2160" r:id="rId101" name="Check Box 112">
              <controlPr defaultSize="0" autoFill="0" autoLine="0" autoPict="0">
                <anchor moveWithCells="1">
                  <from>
                    <xdr:col>1</xdr:col>
                    <xdr:colOff>85725</xdr:colOff>
                    <xdr:row>49</xdr:row>
                    <xdr:rowOff>47625</xdr:rowOff>
                  </from>
                  <to>
                    <xdr:col>1</xdr:col>
                    <xdr:colOff>238125</xdr:colOff>
                    <xdr:row>49</xdr:row>
                    <xdr:rowOff>161925</xdr:rowOff>
                  </to>
                </anchor>
              </controlPr>
            </control>
          </mc:Choice>
        </mc:AlternateContent>
        <mc:AlternateContent xmlns:mc="http://schemas.openxmlformats.org/markup-compatibility/2006">
          <mc:Choice Requires="x14">
            <control shapeId="2161" r:id="rId102" name="Check Box 113">
              <controlPr defaultSize="0" autoFill="0" autoLine="0" autoPict="0">
                <anchor moveWithCells="1">
                  <from>
                    <xdr:col>4</xdr:col>
                    <xdr:colOff>85725</xdr:colOff>
                    <xdr:row>49</xdr:row>
                    <xdr:rowOff>47625</xdr:rowOff>
                  </from>
                  <to>
                    <xdr:col>4</xdr:col>
                    <xdr:colOff>238125</xdr:colOff>
                    <xdr:row>49</xdr:row>
                    <xdr:rowOff>161925</xdr:rowOff>
                  </to>
                </anchor>
              </controlPr>
            </control>
          </mc:Choice>
        </mc:AlternateContent>
        <mc:AlternateContent xmlns:mc="http://schemas.openxmlformats.org/markup-compatibility/2006">
          <mc:Choice Requires="x14">
            <control shapeId="2162" r:id="rId103" name="Check Box 114">
              <controlPr defaultSize="0" autoFill="0" autoLine="0" autoPict="0">
                <anchor moveWithCells="1">
                  <from>
                    <xdr:col>7</xdr:col>
                    <xdr:colOff>85725</xdr:colOff>
                    <xdr:row>49</xdr:row>
                    <xdr:rowOff>47625</xdr:rowOff>
                  </from>
                  <to>
                    <xdr:col>7</xdr:col>
                    <xdr:colOff>238125</xdr:colOff>
                    <xdr:row>49</xdr:row>
                    <xdr:rowOff>161925</xdr:rowOff>
                  </to>
                </anchor>
              </controlPr>
            </control>
          </mc:Choice>
        </mc:AlternateContent>
        <mc:AlternateContent xmlns:mc="http://schemas.openxmlformats.org/markup-compatibility/2006">
          <mc:Choice Requires="x14">
            <control shapeId="2163" r:id="rId104" name="Check Box 115">
              <controlPr defaultSize="0" autoFill="0" autoLine="0" autoPict="0">
                <anchor moveWithCells="1">
                  <from>
                    <xdr:col>1</xdr:col>
                    <xdr:colOff>85725</xdr:colOff>
                    <xdr:row>50</xdr:row>
                    <xdr:rowOff>47625</xdr:rowOff>
                  </from>
                  <to>
                    <xdr:col>1</xdr:col>
                    <xdr:colOff>238125</xdr:colOff>
                    <xdr:row>50</xdr:row>
                    <xdr:rowOff>161925</xdr:rowOff>
                  </to>
                </anchor>
              </controlPr>
            </control>
          </mc:Choice>
        </mc:AlternateContent>
        <mc:AlternateContent xmlns:mc="http://schemas.openxmlformats.org/markup-compatibility/2006">
          <mc:Choice Requires="x14">
            <control shapeId="2164" r:id="rId105" name="Check Box 116">
              <controlPr defaultSize="0" autoFill="0" autoLine="0" autoPict="0">
                <anchor moveWithCells="1">
                  <from>
                    <xdr:col>4</xdr:col>
                    <xdr:colOff>85725</xdr:colOff>
                    <xdr:row>50</xdr:row>
                    <xdr:rowOff>47625</xdr:rowOff>
                  </from>
                  <to>
                    <xdr:col>4</xdr:col>
                    <xdr:colOff>238125</xdr:colOff>
                    <xdr:row>50</xdr:row>
                    <xdr:rowOff>161925</xdr:rowOff>
                  </to>
                </anchor>
              </controlPr>
            </control>
          </mc:Choice>
        </mc:AlternateContent>
        <mc:AlternateContent xmlns:mc="http://schemas.openxmlformats.org/markup-compatibility/2006">
          <mc:Choice Requires="x14">
            <control shapeId="2165" r:id="rId106" name="Check Box 117">
              <controlPr defaultSize="0" autoFill="0" autoLine="0" autoPict="0">
                <anchor moveWithCells="1">
                  <from>
                    <xdr:col>7</xdr:col>
                    <xdr:colOff>85725</xdr:colOff>
                    <xdr:row>50</xdr:row>
                    <xdr:rowOff>47625</xdr:rowOff>
                  </from>
                  <to>
                    <xdr:col>7</xdr:col>
                    <xdr:colOff>238125</xdr:colOff>
                    <xdr:row>50</xdr:row>
                    <xdr:rowOff>161925</xdr:rowOff>
                  </to>
                </anchor>
              </controlPr>
            </control>
          </mc:Choice>
        </mc:AlternateContent>
        <mc:AlternateContent xmlns:mc="http://schemas.openxmlformats.org/markup-compatibility/2006">
          <mc:Choice Requires="x14">
            <control shapeId="2166" r:id="rId107" name="Check Box 118">
              <controlPr defaultSize="0" autoFill="0" autoLine="0" autoPict="0">
                <anchor moveWithCells="1">
                  <from>
                    <xdr:col>1</xdr:col>
                    <xdr:colOff>85725</xdr:colOff>
                    <xdr:row>51</xdr:row>
                    <xdr:rowOff>47625</xdr:rowOff>
                  </from>
                  <to>
                    <xdr:col>1</xdr:col>
                    <xdr:colOff>238125</xdr:colOff>
                    <xdr:row>51</xdr:row>
                    <xdr:rowOff>161925</xdr:rowOff>
                  </to>
                </anchor>
              </controlPr>
            </control>
          </mc:Choice>
        </mc:AlternateContent>
        <mc:AlternateContent xmlns:mc="http://schemas.openxmlformats.org/markup-compatibility/2006">
          <mc:Choice Requires="x14">
            <control shapeId="2167" r:id="rId108" name="Check Box 119">
              <controlPr defaultSize="0" autoFill="0" autoLine="0" autoPict="0">
                <anchor moveWithCells="1">
                  <from>
                    <xdr:col>4</xdr:col>
                    <xdr:colOff>85725</xdr:colOff>
                    <xdr:row>51</xdr:row>
                    <xdr:rowOff>47625</xdr:rowOff>
                  </from>
                  <to>
                    <xdr:col>4</xdr:col>
                    <xdr:colOff>238125</xdr:colOff>
                    <xdr:row>51</xdr:row>
                    <xdr:rowOff>161925</xdr:rowOff>
                  </to>
                </anchor>
              </controlPr>
            </control>
          </mc:Choice>
        </mc:AlternateContent>
        <mc:AlternateContent xmlns:mc="http://schemas.openxmlformats.org/markup-compatibility/2006">
          <mc:Choice Requires="x14">
            <control shapeId="2168" r:id="rId109" name="Check Box 120">
              <controlPr defaultSize="0" autoFill="0" autoLine="0" autoPict="0">
                <anchor moveWithCells="1">
                  <from>
                    <xdr:col>7</xdr:col>
                    <xdr:colOff>85725</xdr:colOff>
                    <xdr:row>51</xdr:row>
                    <xdr:rowOff>47625</xdr:rowOff>
                  </from>
                  <to>
                    <xdr:col>7</xdr:col>
                    <xdr:colOff>238125</xdr:colOff>
                    <xdr:row>51</xdr:row>
                    <xdr:rowOff>161925</xdr:rowOff>
                  </to>
                </anchor>
              </controlPr>
            </control>
          </mc:Choice>
        </mc:AlternateContent>
        <mc:AlternateContent xmlns:mc="http://schemas.openxmlformats.org/markup-compatibility/2006">
          <mc:Choice Requires="x14">
            <control shapeId="2169" r:id="rId110" name="Check Box 121">
              <controlPr defaultSize="0" autoFill="0" autoLine="0" autoPict="0">
                <anchor moveWithCells="1">
                  <from>
                    <xdr:col>1</xdr:col>
                    <xdr:colOff>85725</xdr:colOff>
                    <xdr:row>52</xdr:row>
                    <xdr:rowOff>47625</xdr:rowOff>
                  </from>
                  <to>
                    <xdr:col>1</xdr:col>
                    <xdr:colOff>238125</xdr:colOff>
                    <xdr:row>52</xdr:row>
                    <xdr:rowOff>161925</xdr:rowOff>
                  </to>
                </anchor>
              </controlPr>
            </control>
          </mc:Choice>
        </mc:AlternateContent>
        <mc:AlternateContent xmlns:mc="http://schemas.openxmlformats.org/markup-compatibility/2006">
          <mc:Choice Requires="x14">
            <control shapeId="2170" r:id="rId111" name="Check Box 122">
              <controlPr defaultSize="0" autoFill="0" autoLine="0" autoPict="0">
                <anchor moveWithCells="1">
                  <from>
                    <xdr:col>1</xdr:col>
                    <xdr:colOff>85725</xdr:colOff>
                    <xdr:row>56</xdr:row>
                    <xdr:rowOff>47625</xdr:rowOff>
                  </from>
                  <to>
                    <xdr:col>1</xdr:col>
                    <xdr:colOff>238125</xdr:colOff>
                    <xdr:row>56</xdr:row>
                    <xdr:rowOff>161925</xdr:rowOff>
                  </to>
                </anchor>
              </controlPr>
            </control>
          </mc:Choice>
        </mc:AlternateContent>
        <mc:AlternateContent xmlns:mc="http://schemas.openxmlformats.org/markup-compatibility/2006">
          <mc:Choice Requires="x14">
            <control shapeId="2171" r:id="rId112" name="Check Box 123">
              <controlPr defaultSize="0" autoFill="0" autoLine="0" autoPict="0">
                <anchor moveWithCells="1">
                  <from>
                    <xdr:col>4</xdr:col>
                    <xdr:colOff>85725</xdr:colOff>
                    <xdr:row>56</xdr:row>
                    <xdr:rowOff>47625</xdr:rowOff>
                  </from>
                  <to>
                    <xdr:col>4</xdr:col>
                    <xdr:colOff>238125</xdr:colOff>
                    <xdr:row>56</xdr:row>
                    <xdr:rowOff>161925</xdr:rowOff>
                  </to>
                </anchor>
              </controlPr>
            </control>
          </mc:Choice>
        </mc:AlternateContent>
        <mc:AlternateContent xmlns:mc="http://schemas.openxmlformats.org/markup-compatibility/2006">
          <mc:Choice Requires="x14">
            <control shapeId="2172" r:id="rId113" name="Check Box 124">
              <controlPr defaultSize="0" autoFill="0" autoLine="0" autoPict="0">
                <anchor moveWithCells="1">
                  <from>
                    <xdr:col>9</xdr:col>
                    <xdr:colOff>85725</xdr:colOff>
                    <xdr:row>56</xdr:row>
                    <xdr:rowOff>47625</xdr:rowOff>
                  </from>
                  <to>
                    <xdr:col>9</xdr:col>
                    <xdr:colOff>247650</xdr:colOff>
                    <xdr:row>56</xdr:row>
                    <xdr:rowOff>171450</xdr:rowOff>
                  </to>
                </anchor>
              </controlPr>
            </control>
          </mc:Choice>
        </mc:AlternateContent>
        <mc:AlternateContent xmlns:mc="http://schemas.openxmlformats.org/markup-compatibility/2006">
          <mc:Choice Requires="x14">
            <control shapeId="2173" r:id="rId114" name="Check Box 125">
              <controlPr defaultSize="0" autoFill="0" autoLine="0" autoPict="0">
                <anchor moveWithCells="1">
                  <from>
                    <xdr:col>1</xdr:col>
                    <xdr:colOff>85725</xdr:colOff>
                    <xdr:row>57</xdr:row>
                    <xdr:rowOff>47625</xdr:rowOff>
                  </from>
                  <to>
                    <xdr:col>1</xdr:col>
                    <xdr:colOff>247650</xdr:colOff>
                    <xdr:row>57</xdr:row>
                    <xdr:rowOff>171450</xdr:rowOff>
                  </to>
                </anchor>
              </controlPr>
            </control>
          </mc:Choice>
        </mc:AlternateContent>
        <mc:AlternateContent xmlns:mc="http://schemas.openxmlformats.org/markup-compatibility/2006">
          <mc:Choice Requires="x14">
            <control shapeId="2174" r:id="rId115" name="Check Box 126">
              <controlPr defaultSize="0" autoFill="0" autoLine="0" autoPict="0">
                <anchor moveWithCells="1">
                  <from>
                    <xdr:col>4</xdr:col>
                    <xdr:colOff>85725</xdr:colOff>
                    <xdr:row>57</xdr:row>
                    <xdr:rowOff>47625</xdr:rowOff>
                  </from>
                  <to>
                    <xdr:col>4</xdr:col>
                    <xdr:colOff>247650</xdr:colOff>
                    <xdr:row>57</xdr:row>
                    <xdr:rowOff>171450</xdr:rowOff>
                  </to>
                </anchor>
              </controlPr>
            </control>
          </mc:Choice>
        </mc:AlternateContent>
        <mc:AlternateContent xmlns:mc="http://schemas.openxmlformats.org/markup-compatibility/2006">
          <mc:Choice Requires="x14">
            <control shapeId="2175" r:id="rId116" name="Check Box 127">
              <controlPr defaultSize="0" autoFill="0" autoLine="0" autoPict="0">
                <anchor moveWithCells="1">
                  <from>
                    <xdr:col>9</xdr:col>
                    <xdr:colOff>85725</xdr:colOff>
                    <xdr:row>57</xdr:row>
                    <xdr:rowOff>47625</xdr:rowOff>
                  </from>
                  <to>
                    <xdr:col>9</xdr:col>
                    <xdr:colOff>247650</xdr:colOff>
                    <xdr:row>57</xdr:row>
                    <xdr:rowOff>171450</xdr:rowOff>
                  </to>
                </anchor>
              </controlPr>
            </control>
          </mc:Choice>
        </mc:AlternateContent>
        <mc:AlternateContent xmlns:mc="http://schemas.openxmlformats.org/markup-compatibility/2006">
          <mc:Choice Requires="x14">
            <control shapeId="2176" r:id="rId117" name="Check Box 128">
              <controlPr defaultSize="0" autoFill="0" autoLine="0" autoPict="0">
                <anchor moveWithCells="1">
                  <from>
                    <xdr:col>1</xdr:col>
                    <xdr:colOff>85725</xdr:colOff>
                    <xdr:row>58</xdr:row>
                    <xdr:rowOff>47625</xdr:rowOff>
                  </from>
                  <to>
                    <xdr:col>1</xdr:col>
                    <xdr:colOff>247650</xdr:colOff>
                    <xdr:row>58</xdr:row>
                    <xdr:rowOff>171450</xdr:rowOff>
                  </to>
                </anchor>
              </controlPr>
            </control>
          </mc:Choice>
        </mc:AlternateContent>
        <mc:AlternateContent xmlns:mc="http://schemas.openxmlformats.org/markup-compatibility/2006">
          <mc:Choice Requires="x14">
            <control shapeId="2177" r:id="rId118" name="Check Box 129">
              <controlPr defaultSize="0" autoFill="0" autoLine="0" autoPict="0">
                <anchor moveWithCells="1">
                  <from>
                    <xdr:col>4</xdr:col>
                    <xdr:colOff>85725</xdr:colOff>
                    <xdr:row>58</xdr:row>
                    <xdr:rowOff>47625</xdr:rowOff>
                  </from>
                  <to>
                    <xdr:col>4</xdr:col>
                    <xdr:colOff>247650</xdr:colOff>
                    <xdr:row>58</xdr:row>
                    <xdr:rowOff>171450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66"/>
  <sheetViews>
    <sheetView view="pageBreakPreview" zoomScale="60" zoomScaleNormal="80" workbookViewId="0">
      <selection activeCell="Z16" sqref="Z16"/>
    </sheetView>
  </sheetViews>
  <sheetFormatPr defaultColWidth="8.875" defaultRowHeight="18.75" x14ac:dyDescent="0.15"/>
  <cols>
    <col min="1" max="1" width="10" style="1" customWidth="1"/>
    <col min="2" max="11" width="14.25" style="1" customWidth="1"/>
    <col min="12" max="12" width="14.375" style="1" customWidth="1"/>
    <col min="13" max="13" width="14.375" style="27" hidden="1" customWidth="1"/>
    <col min="14" max="14" width="18.75" style="1" hidden="1" customWidth="1"/>
    <col min="15" max="25" width="0" style="1" hidden="1" customWidth="1"/>
    <col min="26" max="16384" width="8.875" style="1"/>
  </cols>
  <sheetData>
    <row r="1" spans="1:17" ht="28.5" x14ac:dyDescent="0.15">
      <c r="A1" s="76" t="s">
        <v>152</v>
      </c>
      <c r="B1" s="76"/>
      <c r="C1" s="76"/>
      <c r="D1" s="76"/>
      <c r="E1" s="76"/>
      <c r="F1" s="76"/>
      <c r="G1" s="76"/>
      <c r="H1" s="76"/>
      <c r="I1" s="76"/>
      <c r="J1" s="76"/>
      <c r="K1" s="76"/>
      <c r="L1" s="76"/>
      <c r="M1" s="52"/>
    </row>
    <row r="2" spans="1:17" ht="28.5" x14ac:dyDescent="0.15">
      <c r="A2" s="29"/>
      <c r="B2" s="29"/>
      <c r="C2" s="29"/>
      <c r="D2" s="29"/>
      <c r="E2" s="29"/>
      <c r="F2" s="29"/>
      <c r="G2" s="29"/>
      <c r="H2" s="29"/>
      <c r="I2" s="29"/>
      <c r="J2" s="29"/>
      <c r="K2" s="29"/>
      <c r="L2" s="29"/>
      <c r="M2" s="52"/>
    </row>
    <row r="3" spans="1:17" ht="22.5" x14ac:dyDescent="0.15">
      <c r="L3" s="4" t="s">
        <v>188</v>
      </c>
      <c r="M3" s="53"/>
    </row>
    <row r="4" spans="1:17" ht="19.5" x14ac:dyDescent="0.15">
      <c r="A4" s="28" t="s">
        <v>177</v>
      </c>
      <c r="B4" s="31"/>
      <c r="C4" s="31"/>
      <c r="D4" s="31"/>
      <c r="E4" s="31"/>
      <c r="F4" s="31"/>
      <c r="G4" s="31"/>
      <c r="H4" s="31"/>
      <c r="I4" s="31"/>
      <c r="J4" s="31"/>
      <c r="K4" s="31"/>
      <c r="L4" s="31"/>
      <c r="M4" s="45"/>
      <c r="N4" s="2"/>
      <c r="O4" s="2"/>
      <c r="P4" s="2"/>
    </row>
    <row r="5" spans="1:17" ht="76.150000000000006" customHeight="1" x14ac:dyDescent="0.15">
      <c r="A5" s="31"/>
      <c r="B5" s="75" t="s">
        <v>180</v>
      </c>
      <c r="C5" s="75"/>
      <c r="D5" s="75"/>
      <c r="E5" s="75"/>
      <c r="F5" s="75"/>
      <c r="G5" s="75"/>
      <c r="H5" s="75"/>
      <c r="I5" s="75"/>
      <c r="J5" s="75"/>
      <c r="K5" s="75"/>
      <c r="L5" s="31"/>
      <c r="M5" s="45"/>
      <c r="N5" s="45"/>
      <c r="O5" s="46"/>
      <c r="P5" s="46"/>
      <c r="Q5" s="46"/>
    </row>
    <row r="6" spans="1:17" ht="19.5" x14ac:dyDescent="0.15">
      <c r="A6" s="31"/>
      <c r="B6" s="31"/>
      <c r="C6" s="31"/>
      <c r="D6" s="31"/>
      <c r="E6" s="31"/>
      <c r="F6" s="31"/>
      <c r="G6" s="31"/>
      <c r="H6" s="31"/>
      <c r="I6" s="31"/>
      <c r="J6" s="31"/>
      <c r="K6" s="31"/>
      <c r="L6" s="31"/>
      <c r="M6" s="45"/>
      <c r="N6" s="45"/>
      <c r="O6" s="2" t="b">
        <v>0</v>
      </c>
      <c r="P6" s="2" t="b">
        <v>0</v>
      </c>
      <c r="Q6" s="2" t="b">
        <v>0</v>
      </c>
    </row>
    <row r="7" spans="1:17" ht="20.25" thickBot="1" x14ac:dyDescent="0.2">
      <c r="A7" s="31" t="s">
        <v>167</v>
      </c>
      <c r="B7" s="31"/>
      <c r="C7" s="31"/>
      <c r="D7" s="31"/>
      <c r="E7" s="31"/>
      <c r="F7" s="31"/>
      <c r="G7" s="31"/>
      <c r="H7" s="31"/>
      <c r="I7" s="31"/>
      <c r="J7" s="31"/>
      <c r="K7" s="31"/>
      <c r="L7" s="31"/>
      <c r="M7" s="45"/>
      <c r="O7" s="21" t="str">
        <f>IF(O6=TRUE,"概ね概念を理解している","")</f>
        <v/>
      </c>
      <c r="P7" s="21" t="str">
        <f>IF(P6=TRUE,"⾔葉は聞いたことがあるが、概念はよく分からない","")</f>
        <v/>
      </c>
      <c r="Q7" s="21" t="str">
        <f>IF(Q6=TRUE,"⾔葉を聞いたことがない","")</f>
        <v/>
      </c>
    </row>
    <row r="8" spans="1:17" ht="20.25" thickBot="1" x14ac:dyDescent="0.2">
      <c r="A8" s="31"/>
      <c r="B8" s="42" t="s">
        <v>169</v>
      </c>
      <c r="C8" s="42"/>
      <c r="D8" s="26"/>
      <c r="E8" s="42" t="s">
        <v>170</v>
      </c>
      <c r="F8" s="42"/>
      <c r="G8" s="43"/>
      <c r="H8" s="26"/>
      <c r="I8" s="26"/>
      <c r="J8" s="42" t="s">
        <v>168</v>
      </c>
      <c r="K8" s="43"/>
      <c r="L8" s="43"/>
      <c r="M8" s="45"/>
      <c r="N8" s="45" t="s">
        <v>210</v>
      </c>
      <c r="O8" s="62" t="str">
        <f>CONCATENATE(O7,P7,Q7)</f>
        <v/>
      </c>
      <c r="P8" s="2"/>
    </row>
    <row r="9" spans="1:17" ht="19.5" x14ac:dyDescent="0.15">
      <c r="A9" s="31"/>
      <c r="B9" s="46"/>
      <c r="C9" s="46"/>
      <c r="D9" s="46"/>
      <c r="E9" s="46"/>
      <c r="F9" s="46"/>
      <c r="G9" s="45"/>
      <c r="H9" s="46"/>
      <c r="I9" s="45"/>
      <c r="J9" s="45"/>
      <c r="K9" s="45"/>
      <c r="L9" s="45"/>
      <c r="M9" s="45"/>
      <c r="N9" s="2"/>
      <c r="O9" s="2"/>
      <c r="P9" s="2"/>
    </row>
    <row r="10" spans="1:17" s="27" customFormat="1" ht="19.5" x14ac:dyDescent="0.15">
      <c r="A10" s="45"/>
      <c r="B10" s="46"/>
      <c r="C10" s="46"/>
      <c r="D10" s="46"/>
      <c r="E10" s="46"/>
      <c r="F10" s="46"/>
      <c r="G10" s="45"/>
      <c r="H10" s="46"/>
      <c r="I10" s="45"/>
      <c r="J10" s="45"/>
      <c r="K10" s="45"/>
      <c r="L10" s="45"/>
      <c r="M10" s="45"/>
      <c r="N10" s="45"/>
      <c r="O10" s="2" t="b">
        <v>0</v>
      </c>
      <c r="P10" s="2" t="b">
        <v>0</v>
      </c>
      <c r="Q10" s="73"/>
    </row>
    <row r="11" spans="1:17" ht="20.25" thickBot="1" x14ac:dyDescent="0.2">
      <c r="A11" s="31" t="s">
        <v>174</v>
      </c>
      <c r="B11" s="31"/>
      <c r="C11" s="31"/>
      <c r="D11" s="31"/>
      <c r="E11" s="31"/>
      <c r="F11" s="31"/>
      <c r="G11" s="31"/>
      <c r="H11" s="31"/>
      <c r="I11" s="31"/>
      <c r="J11" s="31"/>
      <c r="K11" s="31"/>
      <c r="L11" s="31"/>
      <c r="M11" s="45"/>
      <c r="O11" s="21" t="str">
        <f>IF(O10=TRUE,"知っている","")</f>
        <v/>
      </c>
      <c r="P11" s="21" t="str">
        <f>IF(P10=TRUE,"知らない","")</f>
        <v/>
      </c>
      <c r="Q11" s="63"/>
    </row>
    <row r="12" spans="1:17" ht="20.25" thickBot="1" x14ac:dyDescent="0.2">
      <c r="A12" s="31"/>
      <c r="B12" s="42" t="s">
        <v>175</v>
      </c>
      <c r="C12" s="42"/>
      <c r="D12" s="42" t="s">
        <v>176</v>
      </c>
      <c r="E12" s="42"/>
      <c r="F12" s="46"/>
      <c r="G12" s="45"/>
      <c r="H12" s="46"/>
      <c r="I12" s="45"/>
      <c r="J12" s="45"/>
      <c r="K12" s="31"/>
      <c r="L12" s="31"/>
      <c r="M12" s="45"/>
      <c r="N12" s="45" t="s">
        <v>211</v>
      </c>
      <c r="O12" s="62" t="str">
        <f>CONCATENATE(O11,P11)</f>
        <v/>
      </c>
      <c r="P12" s="2"/>
    </row>
    <row r="13" spans="1:17" ht="19.5" x14ac:dyDescent="0.15">
      <c r="A13" s="31"/>
      <c r="B13" s="46"/>
      <c r="C13" s="46"/>
      <c r="D13" s="46"/>
      <c r="E13" s="46"/>
      <c r="F13" s="46"/>
      <c r="G13" s="45"/>
      <c r="H13" s="46"/>
      <c r="I13" s="45"/>
      <c r="J13" s="45"/>
      <c r="K13" s="31"/>
      <c r="L13" s="31"/>
      <c r="M13" s="45"/>
    </row>
    <row r="14" spans="1:17" ht="19.5" x14ac:dyDescent="0.15">
      <c r="A14" s="31"/>
      <c r="B14" s="31"/>
      <c r="C14" s="31"/>
      <c r="D14" s="31"/>
      <c r="E14" s="31"/>
      <c r="F14" s="31"/>
      <c r="G14" s="31"/>
      <c r="H14" s="31"/>
      <c r="I14" s="31"/>
      <c r="J14" s="31"/>
      <c r="K14" s="31"/>
      <c r="L14" s="31"/>
      <c r="M14" s="45"/>
      <c r="N14" s="45"/>
      <c r="O14" s="2" t="b">
        <v>0</v>
      </c>
      <c r="P14" s="2" t="b">
        <v>0</v>
      </c>
      <c r="Q14" s="2" t="b">
        <v>0</v>
      </c>
    </row>
    <row r="15" spans="1:17" ht="20.25" thickBot="1" x14ac:dyDescent="0.2">
      <c r="A15" s="31" t="s">
        <v>178</v>
      </c>
      <c r="B15" s="31"/>
      <c r="C15" s="31"/>
      <c r="D15" s="31"/>
      <c r="E15" s="31"/>
      <c r="F15" s="31"/>
      <c r="G15" s="31"/>
      <c r="H15" s="31"/>
      <c r="I15" s="31"/>
      <c r="J15" s="31"/>
      <c r="K15" s="31"/>
      <c r="L15" s="31"/>
      <c r="M15" s="45"/>
      <c r="O15" s="21" t="str">
        <f>IF(O14=TRUE,"賛同する","")</f>
        <v/>
      </c>
      <c r="P15" s="21" t="str">
        <f>IF(P14=TRUE,"賛同しない","")</f>
        <v/>
      </c>
      <c r="Q15" s="21" t="str">
        <f>IF(Q14=TRUE,"どちらとも⾔えない","")</f>
        <v/>
      </c>
    </row>
    <row r="16" spans="1:17" ht="20.25" thickBot="1" x14ac:dyDescent="0.2">
      <c r="A16" s="31"/>
      <c r="B16" s="42" t="s">
        <v>171</v>
      </c>
      <c r="C16" s="42"/>
      <c r="D16" s="42" t="s">
        <v>172</v>
      </c>
      <c r="E16" s="42"/>
      <c r="F16" s="42" t="s">
        <v>173</v>
      </c>
      <c r="G16" s="43"/>
      <c r="H16" s="43"/>
      <c r="I16" s="31"/>
      <c r="J16" s="31"/>
      <c r="K16" s="31"/>
      <c r="L16" s="31"/>
      <c r="M16" s="45"/>
      <c r="N16" s="45" t="s">
        <v>213</v>
      </c>
      <c r="O16" s="62" t="str">
        <f>CONCATENATE(O15,P15,Q15)</f>
        <v/>
      </c>
      <c r="P16" s="2"/>
    </row>
    <row r="17" spans="1:25" ht="19.5" x14ac:dyDescent="0.45">
      <c r="A17" s="31"/>
      <c r="B17" s="31"/>
      <c r="C17" s="31"/>
      <c r="D17" s="31"/>
      <c r="E17" s="31"/>
      <c r="F17" s="31"/>
      <c r="G17" s="31"/>
      <c r="H17" s="31"/>
      <c r="I17" s="31"/>
      <c r="J17" s="31"/>
      <c r="K17" s="31"/>
      <c r="L17" s="31"/>
      <c r="M17" s="45"/>
      <c r="N17" s="45"/>
      <c r="O17" s="42" t="s">
        <v>0</v>
      </c>
      <c r="P17" s="42" t="s">
        <v>1</v>
      </c>
      <c r="Q17" s="42" t="s">
        <v>2</v>
      </c>
      <c r="R17" s="42" t="s">
        <v>3</v>
      </c>
      <c r="S17" s="42" t="s">
        <v>4</v>
      </c>
      <c r="T17" s="42" t="s">
        <v>5</v>
      </c>
      <c r="U17" s="42" t="s">
        <v>6</v>
      </c>
      <c r="V17" s="42" t="s">
        <v>7</v>
      </c>
      <c r="W17" s="42" t="s">
        <v>8</v>
      </c>
      <c r="X17" s="72"/>
      <c r="Y17" s="72"/>
    </row>
    <row r="18" spans="1:25" ht="19.5" x14ac:dyDescent="0.15">
      <c r="A18" s="31"/>
      <c r="B18" s="31"/>
      <c r="C18" s="31"/>
      <c r="D18" s="31"/>
      <c r="E18" s="31"/>
      <c r="F18" s="31"/>
      <c r="G18" s="31"/>
      <c r="H18" s="31"/>
      <c r="I18" s="31"/>
      <c r="J18" s="31"/>
      <c r="K18" s="31"/>
      <c r="L18" s="31"/>
      <c r="M18" s="45"/>
      <c r="N18" s="45"/>
      <c r="O18" s="2" t="b">
        <v>0</v>
      </c>
      <c r="P18" s="2" t="b">
        <v>0</v>
      </c>
      <c r="Q18" s="2" t="b">
        <v>0</v>
      </c>
      <c r="R18" s="1" t="b">
        <v>0</v>
      </c>
      <c r="S18" s="1" t="b">
        <v>0</v>
      </c>
      <c r="T18" s="1" t="b">
        <v>0</v>
      </c>
      <c r="U18" s="1" t="b">
        <v>0</v>
      </c>
      <c r="V18" s="1" t="b">
        <v>0</v>
      </c>
      <c r="W18" s="1" t="b">
        <v>0</v>
      </c>
      <c r="X18" s="69"/>
      <c r="Y18" s="69"/>
    </row>
    <row r="19" spans="1:25" ht="19.5" x14ac:dyDescent="0.15">
      <c r="A19" s="31" t="s">
        <v>212</v>
      </c>
      <c r="B19" s="31"/>
      <c r="C19" s="31"/>
      <c r="D19" s="31"/>
      <c r="E19" s="31"/>
      <c r="F19" s="31"/>
      <c r="G19" s="31"/>
      <c r="H19" s="31"/>
      <c r="I19" s="31"/>
      <c r="J19" s="31"/>
      <c r="K19" s="31"/>
      <c r="L19" s="31"/>
      <c r="M19" s="45"/>
      <c r="N19" s="45" t="s">
        <v>204</v>
      </c>
      <c r="O19" s="21" t="str">
        <f>IF(O18=TRUE,"患者側の理解不足","")</f>
        <v/>
      </c>
      <c r="P19" s="21" t="str">
        <f>IF(P18=TRUE,"医療者側の理解不足","")</f>
        <v/>
      </c>
      <c r="Q19" s="21" t="str">
        <f>IF(Q18=TRUE,"人手，時間のリソース不足","")</f>
        <v/>
      </c>
      <c r="R19" s="21" t="str">
        <f>IF(R18=TRUE,"出来高制の診療報酬","")</f>
        <v/>
      </c>
      <c r="S19" s="21" t="str">
        <f>IF(S18=TRUE,"薬などの保険適応の制限","")</f>
        <v/>
      </c>
      <c r="T19" s="21" t="str">
        <f>IF(T18=TRUE,"無料・低額の患者負担（生活保護，小児医療費助成など）","")</f>
        <v/>
      </c>
      <c r="U19" s="21" t="str">
        <f>IF(U18=TRUE,"診療ガイドラインの不備","")</f>
        <v/>
      </c>
      <c r="V19" s="21" t="str">
        <f>IF(V18=TRUE,"医療訴訟への備え","")</f>
        <v/>
      </c>
      <c r="W19" s="21" t="str">
        <f>IF(W18=TRUE,"その他","")</f>
        <v/>
      </c>
      <c r="X19" s="21">
        <f>B23</f>
        <v>0</v>
      </c>
      <c r="Y19" s="63"/>
    </row>
    <row r="20" spans="1:25" ht="19.5" x14ac:dyDescent="0.15">
      <c r="A20" s="31"/>
      <c r="B20" s="42" t="s">
        <v>0</v>
      </c>
      <c r="C20" s="42"/>
      <c r="D20" s="26"/>
      <c r="E20" s="42" t="s">
        <v>1</v>
      </c>
      <c r="F20" s="42"/>
      <c r="G20" s="42" t="s">
        <v>2</v>
      </c>
      <c r="H20" s="42"/>
      <c r="I20" s="42"/>
      <c r="J20" s="42" t="s">
        <v>3</v>
      </c>
      <c r="K20" s="43"/>
      <c r="L20" s="43"/>
      <c r="M20" s="45"/>
      <c r="N20" s="2"/>
      <c r="O20" s="2"/>
      <c r="P20" s="2"/>
    </row>
    <row r="21" spans="1:25" ht="19.5" x14ac:dyDescent="0.15">
      <c r="A21" s="31"/>
      <c r="B21" s="42" t="s">
        <v>4</v>
      </c>
      <c r="C21" s="42"/>
      <c r="D21" s="26"/>
      <c r="E21" s="42" t="s">
        <v>5</v>
      </c>
      <c r="F21" s="42"/>
      <c r="G21" s="42"/>
      <c r="H21" s="42"/>
      <c r="I21" s="42"/>
      <c r="J21" s="42" t="s">
        <v>6</v>
      </c>
      <c r="K21" s="43"/>
      <c r="L21" s="43"/>
      <c r="M21" s="45"/>
      <c r="N21" s="2"/>
      <c r="O21" s="2"/>
      <c r="P21" s="20"/>
      <c r="Q21" s="27"/>
      <c r="R21" s="27"/>
      <c r="S21" s="27"/>
      <c r="T21" s="27"/>
      <c r="U21" s="27"/>
      <c r="V21" s="27"/>
      <c r="W21" s="27"/>
      <c r="X21" s="27"/>
    </row>
    <row r="22" spans="1:25" ht="19.5" x14ac:dyDescent="0.15">
      <c r="A22" s="31"/>
      <c r="B22" s="42" t="s">
        <v>7</v>
      </c>
      <c r="C22" s="42"/>
      <c r="D22" s="26"/>
      <c r="E22" s="42" t="s">
        <v>203</v>
      </c>
      <c r="F22" s="42"/>
      <c r="G22" s="42"/>
      <c r="H22" s="42"/>
      <c r="I22" s="42"/>
      <c r="J22" s="42"/>
      <c r="K22" s="43"/>
      <c r="L22" s="43"/>
      <c r="M22" s="45"/>
      <c r="N22" s="2"/>
      <c r="P22" s="46"/>
      <c r="Q22" s="27"/>
      <c r="R22" s="27"/>
      <c r="S22" s="46"/>
      <c r="T22" s="27"/>
      <c r="U22" s="46"/>
      <c r="V22" s="46"/>
      <c r="W22" s="27"/>
      <c r="X22" s="27"/>
    </row>
    <row r="23" spans="1:25" ht="120" customHeight="1" x14ac:dyDescent="0.15">
      <c r="A23" s="31"/>
      <c r="B23" s="95"/>
      <c r="C23" s="96"/>
      <c r="D23" s="96"/>
      <c r="E23" s="96"/>
      <c r="F23" s="96"/>
      <c r="G23" s="96"/>
      <c r="H23" s="96"/>
      <c r="I23" s="96"/>
      <c r="J23" s="96"/>
      <c r="K23" s="96"/>
      <c r="L23" s="97"/>
      <c r="M23" s="55"/>
      <c r="N23" s="2"/>
      <c r="P23" s="46"/>
      <c r="Q23" s="27"/>
      <c r="R23" s="27"/>
      <c r="S23" s="46"/>
      <c r="T23" s="46"/>
      <c r="U23" s="46"/>
      <c r="V23" s="46"/>
      <c r="W23" s="27"/>
      <c r="X23" s="27"/>
    </row>
    <row r="24" spans="1:25" s="27" customFormat="1" ht="21" customHeight="1" x14ac:dyDescent="0.15">
      <c r="A24" s="45"/>
      <c r="B24" s="55"/>
      <c r="C24" s="55"/>
      <c r="D24" s="55"/>
      <c r="E24" s="55"/>
      <c r="F24" s="55"/>
      <c r="G24" s="55"/>
      <c r="H24" s="55"/>
      <c r="I24" s="55"/>
      <c r="J24" s="55"/>
      <c r="K24" s="55"/>
      <c r="L24" s="55"/>
      <c r="M24" s="55"/>
      <c r="N24" s="20"/>
      <c r="P24" s="46"/>
      <c r="S24" s="46"/>
      <c r="T24" s="46"/>
      <c r="U24" s="46"/>
      <c r="V24" s="46"/>
    </row>
    <row r="25" spans="1:25" ht="19.5" x14ac:dyDescent="0.15">
      <c r="A25" s="31"/>
      <c r="B25" s="31"/>
      <c r="C25" s="31"/>
      <c r="D25" s="31"/>
      <c r="E25" s="31"/>
      <c r="F25" s="31"/>
      <c r="G25" s="31"/>
      <c r="H25" s="31"/>
      <c r="I25" s="31"/>
      <c r="J25" s="31"/>
      <c r="K25" s="31"/>
      <c r="L25" s="31"/>
      <c r="M25" s="45"/>
      <c r="N25" s="2"/>
      <c r="P25" s="46"/>
      <c r="Q25" s="27"/>
      <c r="R25" s="27"/>
      <c r="S25" s="46"/>
      <c r="T25" s="46"/>
      <c r="U25" s="46"/>
      <c r="V25" s="46"/>
      <c r="W25" s="46"/>
      <c r="X25" s="27"/>
    </row>
    <row r="26" spans="1:25" ht="19.5" x14ac:dyDescent="0.15">
      <c r="A26" s="31" t="s">
        <v>186</v>
      </c>
      <c r="B26" s="31"/>
      <c r="C26" s="31"/>
      <c r="D26" s="31"/>
      <c r="E26" s="31"/>
      <c r="F26" s="31"/>
      <c r="G26" s="31"/>
      <c r="H26" s="31"/>
      <c r="I26" s="31"/>
      <c r="J26" s="31"/>
      <c r="K26" s="31"/>
      <c r="L26" s="31"/>
      <c r="M26" s="45"/>
      <c r="N26" s="2"/>
      <c r="O26" s="2"/>
      <c r="P26" s="20"/>
      <c r="Q26" s="27"/>
      <c r="R26" s="27"/>
      <c r="S26" s="27"/>
      <c r="T26" s="27"/>
      <c r="U26" s="27"/>
      <c r="V26" s="27"/>
      <c r="W26" s="27"/>
      <c r="X26" s="27"/>
    </row>
    <row r="27" spans="1:25" ht="238.9" customHeight="1" x14ac:dyDescent="0.15">
      <c r="A27" s="31"/>
      <c r="B27" s="95"/>
      <c r="C27" s="96"/>
      <c r="D27" s="96"/>
      <c r="E27" s="96"/>
      <c r="F27" s="96"/>
      <c r="G27" s="96"/>
      <c r="H27" s="96"/>
      <c r="I27" s="96"/>
      <c r="J27" s="96"/>
      <c r="K27" s="96"/>
      <c r="L27" s="97"/>
      <c r="M27" s="55"/>
      <c r="N27" s="2" t="s">
        <v>214</v>
      </c>
      <c r="O27" s="74">
        <f>B27</f>
        <v>0</v>
      </c>
      <c r="P27" s="2"/>
    </row>
    <row r="28" spans="1:25" ht="19.5" x14ac:dyDescent="0.15">
      <c r="A28" s="31"/>
      <c r="B28" s="31"/>
      <c r="C28" s="31"/>
      <c r="D28" s="31"/>
      <c r="E28" s="31"/>
      <c r="F28" s="31"/>
      <c r="G28" s="31"/>
      <c r="H28" s="31"/>
      <c r="I28" s="31"/>
      <c r="J28" s="31"/>
      <c r="K28" s="31"/>
      <c r="L28" s="31"/>
      <c r="M28" s="45"/>
      <c r="N28" s="2"/>
      <c r="O28" s="2"/>
      <c r="P28" s="2"/>
    </row>
    <row r="29" spans="1:25" ht="19.5" x14ac:dyDescent="0.15">
      <c r="A29" s="31"/>
      <c r="B29" s="31"/>
      <c r="C29" s="31"/>
      <c r="D29" s="31"/>
      <c r="E29" s="31"/>
      <c r="F29" s="31"/>
      <c r="G29" s="31"/>
      <c r="H29" s="31"/>
      <c r="I29" s="31"/>
      <c r="J29" s="31"/>
      <c r="K29" s="31"/>
      <c r="L29" s="31"/>
      <c r="M29" s="45"/>
      <c r="N29" s="2"/>
      <c r="O29" s="2"/>
      <c r="P29" s="2"/>
    </row>
    <row r="30" spans="1:25" ht="19.5" x14ac:dyDescent="0.15">
      <c r="A30" s="31" t="s">
        <v>187</v>
      </c>
      <c r="B30" s="31"/>
      <c r="C30" s="31"/>
      <c r="D30" s="31"/>
      <c r="E30" s="31"/>
      <c r="F30" s="31"/>
      <c r="G30" s="31"/>
      <c r="H30" s="31"/>
      <c r="I30" s="31"/>
      <c r="J30" s="31"/>
      <c r="K30" s="31"/>
      <c r="L30" s="31"/>
      <c r="M30" s="45"/>
      <c r="N30" s="2"/>
      <c r="O30" s="2"/>
      <c r="P30" s="2"/>
    </row>
    <row r="31" spans="1:25" ht="241.15" customHeight="1" x14ac:dyDescent="0.15">
      <c r="A31" s="31"/>
      <c r="B31" s="95"/>
      <c r="C31" s="96"/>
      <c r="D31" s="96"/>
      <c r="E31" s="96"/>
      <c r="F31" s="96"/>
      <c r="G31" s="96"/>
      <c r="H31" s="96"/>
      <c r="I31" s="96"/>
      <c r="J31" s="96"/>
      <c r="K31" s="96"/>
      <c r="L31" s="97"/>
      <c r="M31" s="55"/>
      <c r="N31" s="2" t="s">
        <v>215</v>
      </c>
      <c r="O31" s="74">
        <f>B31</f>
        <v>0</v>
      </c>
      <c r="P31" s="2"/>
    </row>
    <row r="32" spans="1:25" ht="19.5" x14ac:dyDescent="0.15">
      <c r="A32" s="31"/>
      <c r="B32" s="31"/>
      <c r="C32" s="31"/>
      <c r="D32" s="31"/>
      <c r="E32" s="31"/>
      <c r="F32" s="31"/>
      <c r="G32" s="31"/>
      <c r="H32" s="31"/>
      <c r="I32" s="31"/>
      <c r="J32" s="31"/>
      <c r="K32" s="31"/>
      <c r="L32" s="31"/>
      <c r="M32" s="45"/>
      <c r="N32" s="2"/>
      <c r="O32" s="2"/>
      <c r="P32" s="2"/>
    </row>
    <row r="33" spans="1:16" ht="19.5" x14ac:dyDescent="0.15">
      <c r="A33" s="31"/>
      <c r="B33" s="31"/>
      <c r="C33" s="31"/>
      <c r="D33" s="31"/>
      <c r="E33" s="31"/>
      <c r="F33" s="31"/>
      <c r="G33" s="31"/>
      <c r="H33" s="31"/>
      <c r="I33" s="31"/>
      <c r="J33" s="31"/>
      <c r="K33" s="31"/>
      <c r="L33" s="31"/>
      <c r="M33" s="45"/>
      <c r="N33" s="2"/>
      <c r="O33" s="2"/>
      <c r="P33" s="2"/>
    </row>
    <row r="34" spans="1:16" ht="19.5" x14ac:dyDescent="0.15">
      <c r="A34" s="31" t="s">
        <v>179</v>
      </c>
      <c r="B34" s="31"/>
      <c r="C34" s="31"/>
      <c r="D34" s="31"/>
      <c r="E34" s="31"/>
      <c r="F34" s="31"/>
      <c r="G34" s="31"/>
      <c r="H34" s="31"/>
      <c r="I34" s="31"/>
      <c r="J34" s="31"/>
      <c r="K34" s="31"/>
      <c r="L34" s="31"/>
      <c r="M34" s="45"/>
      <c r="N34" s="2"/>
      <c r="O34" s="2"/>
      <c r="P34" s="2"/>
    </row>
    <row r="35" spans="1:16" ht="242.45" customHeight="1" x14ac:dyDescent="0.15">
      <c r="A35" s="31"/>
      <c r="B35" s="95"/>
      <c r="C35" s="96"/>
      <c r="D35" s="96"/>
      <c r="E35" s="96"/>
      <c r="F35" s="96"/>
      <c r="G35" s="96"/>
      <c r="H35" s="96"/>
      <c r="I35" s="96"/>
      <c r="J35" s="96"/>
      <c r="K35" s="96"/>
      <c r="L35" s="97"/>
      <c r="M35" s="55"/>
      <c r="N35" s="2" t="s">
        <v>216</v>
      </c>
      <c r="O35" s="74">
        <f>B35</f>
        <v>0</v>
      </c>
      <c r="P35" s="2"/>
    </row>
    <row r="36" spans="1:16" x14ac:dyDescent="0.15">
      <c r="A36" s="2"/>
      <c r="B36" s="2"/>
      <c r="C36" s="2"/>
      <c r="D36" s="2"/>
      <c r="E36" s="2"/>
      <c r="F36" s="2"/>
      <c r="G36" s="2"/>
      <c r="H36" s="2"/>
      <c r="I36" s="2"/>
      <c r="J36" s="2"/>
      <c r="K36" s="2"/>
      <c r="L36" s="2"/>
      <c r="M36" s="20"/>
      <c r="N36" s="2"/>
      <c r="O36" s="2"/>
      <c r="P36" s="2"/>
    </row>
    <row r="37" spans="1:16" x14ac:dyDescent="0.15">
      <c r="A37" s="2"/>
      <c r="B37" s="2"/>
      <c r="C37" s="2"/>
      <c r="D37" s="2"/>
      <c r="E37" s="2"/>
      <c r="F37" s="2"/>
      <c r="G37" s="2"/>
      <c r="H37" s="2"/>
      <c r="I37" s="2"/>
      <c r="J37" s="2"/>
      <c r="K37" s="2"/>
      <c r="L37" s="2"/>
      <c r="M37" s="20"/>
      <c r="N37" s="2"/>
      <c r="O37" s="2"/>
      <c r="P37" s="2"/>
    </row>
    <row r="38" spans="1:16" x14ac:dyDescent="0.15">
      <c r="A38" s="2"/>
      <c r="B38" s="2"/>
      <c r="C38" s="2"/>
      <c r="D38" s="2"/>
      <c r="E38" s="2"/>
      <c r="F38" s="2"/>
      <c r="G38" s="2"/>
      <c r="H38" s="2"/>
      <c r="I38" s="2"/>
      <c r="J38" s="2"/>
      <c r="K38" s="2"/>
      <c r="L38" s="2"/>
      <c r="M38" s="20"/>
      <c r="N38" s="2"/>
      <c r="O38" s="2"/>
      <c r="P38" s="2"/>
    </row>
    <row r="39" spans="1:16" x14ac:dyDescent="0.15">
      <c r="A39" s="2"/>
      <c r="B39" s="2"/>
      <c r="C39" s="2"/>
      <c r="D39" s="2"/>
      <c r="E39" s="2"/>
      <c r="F39" s="2"/>
      <c r="G39" s="2"/>
      <c r="H39" s="2"/>
      <c r="I39" s="2"/>
      <c r="J39" s="2"/>
      <c r="K39" s="2"/>
      <c r="L39" s="2"/>
      <c r="M39" s="20"/>
      <c r="N39" s="2"/>
      <c r="O39" s="2"/>
      <c r="P39" s="2"/>
    </row>
    <row r="40" spans="1:16" x14ac:dyDescent="0.15">
      <c r="A40" s="2"/>
      <c r="B40" s="2"/>
      <c r="C40" s="2"/>
      <c r="D40" s="2"/>
      <c r="E40" s="2"/>
      <c r="F40" s="2"/>
      <c r="G40" s="2"/>
      <c r="H40" s="2"/>
      <c r="I40" s="2"/>
      <c r="J40" s="2"/>
      <c r="K40" s="2"/>
      <c r="L40" s="2"/>
      <c r="M40" s="20"/>
      <c r="N40" s="2"/>
      <c r="O40" s="2"/>
      <c r="P40" s="2"/>
    </row>
    <row r="41" spans="1:16" x14ac:dyDescent="0.15">
      <c r="A41" s="2"/>
      <c r="B41" s="2"/>
      <c r="C41" s="2"/>
      <c r="D41" s="2"/>
      <c r="E41" s="2"/>
      <c r="F41" s="2"/>
      <c r="G41" s="2"/>
      <c r="H41" s="2"/>
      <c r="I41" s="2"/>
      <c r="J41" s="2"/>
      <c r="K41" s="2"/>
      <c r="L41" s="2"/>
      <c r="M41" s="20"/>
      <c r="N41" s="2"/>
      <c r="O41" s="2"/>
      <c r="P41" s="2"/>
    </row>
    <row r="42" spans="1:16" x14ac:dyDescent="0.15">
      <c r="A42" s="2"/>
      <c r="B42" s="2"/>
      <c r="C42" s="2"/>
      <c r="D42" s="2"/>
      <c r="E42" s="2"/>
      <c r="F42" s="2"/>
      <c r="G42" s="2"/>
      <c r="H42" s="2"/>
      <c r="I42" s="2"/>
      <c r="J42" s="2"/>
      <c r="K42" s="2"/>
      <c r="L42" s="2"/>
      <c r="M42" s="20"/>
      <c r="N42" s="2"/>
      <c r="O42" s="2"/>
      <c r="P42" s="2"/>
    </row>
    <row r="43" spans="1:16" x14ac:dyDescent="0.15">
      <c r="A43" s="2"/>
      <c r="B43" s="2"/>
      <c r="C43" s="2"/>
      <c r="D43" s="2"/>
      <c r="E43" s="2"/>
      <c r="F43" s="2"/>
      <c r="G43" s="2"/>
      <c r="H43" s="2"/>
      <c r="I43" s="2"/>
      <c r="J43" s="2"/>
      <c r="K43" s="2"/>
      <c r="L43" s="2"/>
      <c r="M43" s="20"/>
      <c r="N43" s="2"/>
      <c r="O43" s="2"/>
      <c r="P43" s="2"/>
    </row>
    <row r="44" spans="1:16" x14ac:dyDescent="0.15">
      <c r="A44" s="2"/>
      <c r="B44" s="2"/>
      <c r="C44" s="2"/>
      <c r="D44" s="2"/>
      <c r="E44" s="2"/>
      <c r="F44" s="2"/>
      <c r="G44" s="2"/>
      <c r="H44" s="2"/>
      <c r="I44" s="2"/>
      <c r="J44" s="2"/>
      <c r="K44" s="2"/>
      <c r="L44" s="2"/>
      <c r="M44" s="20"/>
      <c r="N44" s="2"/>
      <c r="O44" s="2"/>
      <c r="P44" s="2"/>
    </row>
    <row r="45" spans="1:16" x14ac:dyDescent="0.15">
      <c r="A45" s="2"/>
      <c r="B45" s="2"/>
      <c r="C45" s="2"/>
      <c r="D45" s="2"/>
      <c r="E45" s="2"/>
      <c r="F45" s="2"/>
      <c r="G45" s="2"/>
      <c r="H45" s="2"/>
      <c r="I45" s="2"/>
      <c r="J45" s="2"/>
      <c r="K45" s="2"/>
      <c r="L45" s="2"/>
      <c r="M45" s="20"/>
      <c r="N45" s="2"/>
      <c r="O45" s="2"/>
      <c r="P45" s="2"/>
    </row>
    <row r="46" spans="1:16" x14ac:dyDescent="0.15">
      <c r="A46" s="2"/>
      <c r="B46" s="2"/>
      <c r="C46" s="2"/>
      <c r="D46" s="2"/>
      <c r="E46" s="2"/>
      <c r="F46" s="2"/>
      <c r="G46" s="2"/>
      <c r="H46" s="2"/>
      <c r="I46" s="2"/>
      <c r="J46" s="2"/>
      <c r="K46" s="2"/>
      <c r="L46" s="2"/>
      <c r="M46" s="20"/>
      <c r="N46" s="2"/>
      <c r="O46" s="2"/>
      <c r="P46" s="2"/>
    </row>
    <row r="47" spans="1:16" x14ac:dyDescent="0.15">
      <c r="A47" s="2"/>
      <c r="B47" s="2"/>
      <c r="C47" s="2"/>
      <c r="D47" s="2"/>
      <c r="E47" s="2"/>
      <c r="F47" s="2"/>
      <c r="G47" s="2"/>
      <c r="H47" s="2"/>
      <c r="I47" s="2"/>
      <c r="J47" s="2"/>
      <c r="K47" s="2"/>
      <c r="L47" s="2"/>
      <c r="M47" s="20"/>
      <c r="N47" s="2"/>
      <c r="O47" s="2"/>
      <c r="P47" s="2"/>
    </row>
    <row r="48" spans="1:16" x14ac:dyDescent="0.15">
      <c r="A48" s="2"/>
      <c r="B48" s="2"/>
      <c r="C48" s="2"/>
      <c r="D48" s="2"/>
      <c r="E48" s="2"/>
      <c r="F48" s="2"/>
      <c r="G48" s="2"/>
      <c r="H48" s="2"/>
      <c r="I48" s="2"/>
      <c r="J48" s="2"/>
      <c r="K48" s="2"/>
      <c r="L48" s="2"/>
      <c r="M48" s="20"/>
      <c r="N48" s="2"/>
      <c r="O48" s="2"/>
      <c r="P48" s="2"/>
    </row>
    <row r="49" spans="1:16" x14ac:dyDescent="0.15">
      <c r="A49" s="2"/>
      <c r="B49" s="2"/>
      <c r="C49" s="2"/>
      <c r="D49" s="2"/>
      <c r="E49" s="2"/>
      <c r="F49" s="2"/>
      <c r="G49" s="2"/>
      <c r="H49" s="2"/>
      <c r="I49" s="2"/>
      <c r="J49" s="2"/>
      <c r="K49" s="2"/>
      <c r="L49" s="2"/>
      <c r="M49" s="20"/>
      <c r="N49" s="2"/>
      <c r="O49" s="2"/>
      <c r="P49" s="2"/>
    </row>
    <row r="50" spans="1:16" x14ac:dyDescent="0.15">
      <c r="A50" s="2"/>
      <c r="B50" s="2"/>
      <c r="C50" s="2"/>
      <c r="D50" s="2"/>
      <c r="E50" s="2"/>
      <c r="F50" s="2"/>
      <c r="G50" s="2"/>
      <c r="H50" s="2"/>
      <c r="I50" s="2"/>
      <c r="J50" s="2"/>
      <c r="K50" s="2"/>
      <c r="L50" s="2"/>
      <c r="M50" s="20"/>
      <c r="N50" s="2"/>
      <c r="O50" s="2"/>
      <c r="P50" s="2"/>
    </row>
    <row r="51" spans="1:16" x14ac:dyDescent="0.15">
      <c r="A51" s="2"/>
      <c r="B51" s="2"/>
      <c r="C51" s="2"/>
      <c r="D51" s="2"/>
      <c r="E51" s="2"/>
      <c r="F51" s="2"/>
      <c r="G51" s="2"/>
      <c r="H51" s="2"/>
      <c r="I51" s="2"/>
      <c r="J51" s="2"/>
      <c r="K51" s="2"/>
      <c r="L51" s="2"/>
      <c r="M51" s="20"/>
      <c r="N51" s="2"/>
      <c r="O51" s="2"/>
      <c r="P51" s="2"/>
    </row>
    <row r="52" spans="1:16" x14ac:dyDescent="0.15">
      <c r="A52" s="2"/>
      <c r="B52" s="2"/>
      <c r="C52" s="2"/>
      <c r="D52" s="2"/>
      <c r="E52" s="2"/>
      <c r="F52" s="2"/>
      <c r="G52" s="2"/>
      <c r="H52" s="2"/>
      <c r="I52" s="2"/>
      <c r="J52" s="2"/>
      <c r="K52" s="2"/>
      <c r="L52" s="2"/>
      <c r="M52" s="20"/>
      <c r="N52" s="2"/>
      <c r="O52" s="2"/>
      <c r="P52" s="2"/>
    </row>
    <row r="53" spans="1:16" x14ac:dyDescent="0.15">
      <c r="A53" s="2"/>
      <c r="B53" s="2"/>
      <c r="C53" s="2"/>
      <c r="D53" s="2"/>
      <c r="E53" s="2"/>
      <c r="F53" s="2"/>
      <c r="G53" s="2"/>
      <c r="H53" s="2"/>
      <c r="I53" s="2"/>
      <c r="J53" s="2"/>
      <c r="K53" s="2"/>
      <c r="L53" s="2"/>
      <c r="M53" s="20"/>
      <c r="N53" s="2"/>
      <c r="O53" s="2"/>
      <c r="P53" s="2"/>
    </row>
    <row r="54" spans="1:16" x14ac:dyDescent="0.15">
      <c r="A54" s="2"/>
      <c r="B54" s="2"/>
      <c r="C54" s="2"/>
      <c r="D54" s="2"/>
      <c r="E54" s="2"/>
      <c r="F54" s="2"/>
      <c r="G54" s="2"/>
      <c r="H54" s="2"/>
      <c r="I54" s="2"/>
      <c r="J54" s="2"/>
      <c r="K54" s="2"/>
      <c r="L54" s="2"/>
      <c r="M54" s="20"/>
      <c r="N54" s="2"/>
      <c r="O54" s="2"/>
      <c r="P54" s="2"/>
    </row>
    <row r="55" spans="1:16" x14ac:dyDescent="0.15">
      <c r="A55" s="2"/>
      <c r="B55" s="2"/>
      <c r="C55" s="2"/>
      <c r="D55" s="2"/>
      <c r="E55" s="2"/>
      <c r="F55" s="2"/>
      <c r="G55" s="2"/>
      <c r="H55" s="2"/>
      <c r="I55" s="2"/>
      <c r="J55" s="2"/>
      <c r="K55" s="2"/>
      <c r="L55" s="2"/>
      <c r="M55" s="20"/>
      <c r="N55" s="2"/>
      <c r="O55" s="2"/>
      <c r="P55" s="2"/>
    </row>
    <row r="56" spans="1:16" x14ac:dyDescent="0.15">
      <c r="A56" s="2"/>
      <c r="B56" s="2"/>
      <c r="C56" s="2"/>
      <c r="D56" s="2"/>
      <c r="E56" s="2"/>
      <c r="F56" s="2"/>
      <c r="G56" s="2"/>
      <c r="H56" s="2"/>
      <c r="I56" s="2"/>
      <c r="J56" s="2"/>
      <c r="K56" s="2"/>
      <c r="L56" s="2"/>
      <c r="M56" s="20"/>
      <c r="N56" s="2"/>
      <c r="O56" s="2"/>
      <c r="P56" s="2"/>
    </row>
    <row r="57" spans="1:16" x14ac:dyDescent="0.15">
      <c r="A57" s="2"/>
      <c r="B57" s="2"/>
      <c r="C57" s="2"/>
      <c r="D57" s="2"/>
      <c r="E57" s="2"/>
      <c r="F57" s="2"/>
      <c r="G57" s="2"/>
      <c r="H57" s="2"/>
      <c r="I57" s="2"/>
      <c r="J57" s="2"/>
      <c r="K57" s="2"/>
      <c r="L57" s="2"/>
      <c r="M57" s="20"/>
      <c r="N57" s="2"/>
      <c r="O57" s="2"/>
      <c r="P57" s="2"/>
    </row>
    <row r="58" spans="1:16" x14ac:dyDescent="0.15">
      <c r="A58" s="2"/>
      <c r="B58" s="2"/>
      <c r="C58" s="2"/>
      <c r="D58" s="2"/>
      <c r="E58" s="2"/>
      <c r="F58" s="2"/>
      <c r="G58" s="2"/>
      <c r="H58" s="2"/>
      <c r="I58" s="2"/>
      <c r="J58" s="2"/>
      <c r="K58" s="2"/>
      <c r="L58" s="2"/>
      <c r="M58" s="20"/>
      <c r="N58" s="2"/>
      <c r="O58" s="2"/>
      <c r="P58" s="2"/>
    </row>
    <row r="59" spans="1:16" x14ac:dyDescent="0.15">
      <c r="A59" s="2"/>
      <c r="B59" s="2"/>
      <c r="C59" s="2"/>
      <c r="D59" s="2"/>
      <c r="E59" s="2"/>
      <c r="F59" s="2"/>
      <c r="G59" s="2"/>
      <c r="H59" s="2"/>
      <c r="I59" s="2"/>
      <c r="J59" s="2"/>
      <c r="K59" s="2"/>
      <c r="L59" s="2"/>
      <c r="M59" s="20"/>
      <c r="N59" s="2"/>
      <c r="O59" s="2"/>
      <c r="P59" s="2"/>
    </row>
    <row r="60" spans="1:16" x14ac:dyDescent="0.15">
      <c r="A60" s="2"/>
      <c r="B60" s="2"/>
      <c r="C60" s="2"/>
      <c r="D60" s="2"/>
      <c r="E60" s="2"/>
      <c r="F60" s="2"/>
      <c r="G60" s="2"/>
      <c r="H60" s="2"/>
      <c r="I60" s="2"/>
      <c r="J60" s="2"/>
      <c r="K60" s="2"/>
      <c r="L60" s="2"/>
      <c r="M60" s="20"/>
      <c r="N60" s="2"/>
      <c r="O60" s="2"/>
      <c r="P60" s="2"/>
    </row>
    <row r="61" spans="1:16" x14ac:dyDescent="0.15">
      <c r="A61" s="2"/>
      <c r="B61" s="2"/>
      <c r="C61" s="2"/>
      <c r="D61" s="2"/>
      <c r="E61" s="2"/>
      <c r="F61" s="2"/>
      <c r="G61" s="2"/>
      <c r="H61" s="2"/>
      <c r="I61" s="2"/>
      <c r="J61" s="2"/>
      <c r="K61" s="2"/>
      <c r="L61" s="2"/>
      <c r="M61" s="20"/>
      <c r="N61" s="2"/>
      <c r="O61" s="2"/>
      <c r="P61" s="2"/>
    </row>
    <row r="62" spans="1:16" x14ac:dyDescent="0.15">
      <c r="A62" s="2"/>
      <c r="B62" s="2"/>
      <c r="C62" s="2"/>
      <c r="D62" s="2"/>
      <c r="E62" s="2"/>
      <c r="F62" s="2"/>
      <c r="G62" s="2"/>
      <c r="H62" s="2"/>
      <c r="I62" s="2"/>
      <c r="J62" s="2"/>
      <c r="K62" s="2"/>
      <c r="L62" s="2"/>
      <c r="M62" s="20"/>
      <c r="N62" s="2"/>
      <c r="O62" s="2"/>
      <c r="P62" s="2"/>
    </row>
    <row r="63" spans="1:16" x14ac:dyDescent="0.15">
      <c r="A63" s="2"/>
      <c r="B63" s="2"/>
      <c r="C63" s="2"/>
      <c r="D63" s="2"/>
      <c r="E63" s="2"/>
      <c r="F63" s="2"/>
      <c r="G63" s="2"/>
      <c r="H63" s="2"/>
      <c r="I63" s="2"/>
      <c r="J63" s="2"/>
      <c r="K63" s="2"/>
      <c r="L63" s="2"/>
      <c r="M63" s="20"/>
      <c r="N63" s="2"/>
      <c r="O63" s="2"/>
      <c r="P63" s="2"/>
    </row>
    <row r="64" spans="1:16" x14ac:dyDescent="0.15">
      <c r="A64" s="2"/>
      <c r="B64" s="2"/>
      <c r="C64" s="2"/>
      <c r="D64" s="2"/>
      <c r="E64" s="2"/>
      <c r="F64" s="2"/>
      <c r="G64" s="2"/>
      <c r="H64" s="2"/>
      <c r="I64" s="2"/>
      <c r="J64" s="2"/>
      <c r="K64" s="2"/>
      <c r="L64" s="2"/>
      <c r="M64" s="20"/>
      <c r="N64" s="2"/>
      <c r="O64" s="2"/>
      <c r="P64" s="2"/>
    </row>
    <row r="65" spans="1:16" x14ac:dyDescent="0.15">
      <c r="A65" s="2"/>
      <c r="B65" s="2"/>
      <c r="C65" s="2"/>
      <c r="D65" s="2"/>
      <c r="E65" s="2"/>
      <c r="F65" s="2"/>
      <c r="G65" s="2"/>
      <c r="H65" s="2"/>
      <c r="I65" s="2"/>
      <c r="J65" s="2"/>
      <c r="K65" s="2"/>
      <c r="L65" s="2"/>
      <c r="M65" s="20"/>
      <c r="N65" s="2"/>
      <c r="O65" s="2"/>
      <c r="P65" s="2"/>
    </row>
    <row r="66" spans="1:16" x14ac:dyDescent="0.15">
      <c r="A66" s="2"/>
      <c r="B66" s="2"/>
      <c r="C66" s="2"/>
      <c r="D66" s="2"/>
      <c r="E66" s="2"/>
      <c r="F66" s="2"/>
      <c r="G66" s="2"/>
      <c r="H66" s="2"/>
      <c r="I66" s="2"/>
      <c r="J66" s="2"/>
      <c r="K66" s="2"/>
      <c r="L66" s="2"/>
      <c r="M66" s="20"/>
      <c r="N66" s="2"/>
      <c r="O66" s="2"/>
      <c r="P66" s="2"/>
    </row>
  </sheetData>
  <mergeCells count="6">
    <mergeCell ref="B35:L35"/>
    <mergeCell ref="B5:K5"/>
    <mergeCell ref="A1:L1"/>
    <mergeCell ref="B23:L23"/>
    <mergeCell ref="B27:L27"/>
    <mergeCell ref="B31:L31"/>
  </mergeCells>
  <phoneticPr fontId="1"/>
  <pageMargins left="0.70866141732283472" right="0.70866141732283472" top="0.74803149606299213" bottom="0.74803149606299213" header="0.31496062992125984" footer="0.31496062992125984"/>
  <pageSetup paperSize="9" scale="5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1</xdr:col>
                    <xdr:colOff>104775</xdr:colOff>
                    <xdr:row>6</xdr:row>
                    <xdr:rowOff>180975</xdr:rowOff>
                  </from>
                  <to>
                    <xdr:col>1</xdr:col>
                    <xdr:colOff>447675</xdr:colOff>
                    <xdr:row>8</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4</xdr:col>
                    <xdr:colOff>85725</xdr:colOff>
                    <xdr:row>21</xdr:row>
                    <xdr:rowOff>47625</xdr:rowOff>
                  </from>
                  <to>
                    <xdr:col>4</xdr:col>
                    <xdr:colOff>247650</xdr:colOff>
                    <xdr:row>21</xdr:row>
                    <xdr:rowOff>171450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4</xdr:col>
                    <xdr:colOff>104775</xdr:colOff>
                    <xdr:row>6</xdr:row>
                    <xdr:rowOff>190500</xdr:rowOff>
                  </from>
                  <to>
                    <xdr:col>4</xdr:col>
                    <xdr:colOff>447675</xdr:colOff>
                    <xdr:row>8</xdr:row>
                    <xdr:rowOff>9525</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9</xdr:col>
                    <xdr:colOff>104775</xdr:colOff>
                    <xdr:row>6</xdr:row>
                    <xdr:rowOff>190500</xdr:rowOff>
                  </from>
                  <to>
                    <xdr:col>9</xdr:col>
                    <xdr:colOff>447675</xdr:colOff>
                    <xdr:row>8</xdr:row>
                    <xdr:rowOff>9525</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1</xdr:col>
                    <xdr:colOff>104775</xdr:colOff>
                    <xdr:row>10</xdr:row>
                    <xdr:rowOff>209550</xdr:rowOff>
                  </from>
                  <to>
                    <xdr:col>1</xdr:col>
                    <xdr:colOff>447675</xdr:colOff>
                    <xdr:row>12</xdr:row>
                    <xdr:rowOff>19050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3</xdr:col>
                    <xdr:colOff>104775</xdr:colOff>
                    <xdr:row>10</xdr:row>
                    <xdr:rowOff>190500</xdr:rowOff>
                  </from>
                  <to>
                    <xdr:col>3</xdr:col>
                    <xdr:colOff>447675</xdr:colOff>
                    <xdr:row>12</xdr:row>
                    <xdr:rowOff>9525</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1</xdr:col>
                    <xdr:colOff>104775</xdr:colOff>
                    <xdr:row>14</xdr:row>
                    <xdr:rowOff>200025</xdr:rowOff>
                  </from>
                  <to>
                    <xdr:col>1</xdr:col>
                    <xdr:colOff>447675</xdr:colOff>
                    <xdr:row>16</xdr:row>
                    <xdr:rowOff>9525</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3</xdr:col>
                    <xdr:colOff>104775</xdr:colOff>
                    <xdr:row>14</xdr:row>
                    <xdr:rowOff>190500</xdr:rowOff>
                  </from>
                  <to>
                    <xdr:col>3</xdr:col>
                    <xdr:colOff>447675</xdr:colOff>
                    <xdr:row>16</xdr:row>
                    <xdr:rowOff>9525</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5</xdr:col>
                    <xdr:colOff>104775</xdr:colOff>
                    <xdr:row>14</xdr:row>
                    <xdr:rowOff>200025</xdr:rowOff>
                  </from>
                  <to>
                    <xdr:col>5</xdr:col>
                    <xdr:colOff>447675</xdr:colOff>
                    <xdr:row>16</xdr:row>
                    <xdr:rowOff>19050</xdr:rowOff>
                  </to>
                </anchor>
              </controlPr>
            </control>
          </mc:Choice>
        </mc:AlternateContent>
        <mc:AlternateContent xmlns:mc="http://schemas.openxmlformats.org/markup-compatibility/2006">
          <mc:Choice Requires="x14">
            <control shapeId="5131" r:id="rId13" name="Check Box 11">
              <controlPr defaultSize="0" autoFill="0" autoLine="0" autoPict="0">
                <anchor moveWithCells="1">
                  <from>
                    <xdr:col>1</xdr:col>
                    <xdr:colOff>85725</xdr:colOff>
                    <xdr:row>19</xdr:row>
                    <xdr:rowOff>57150</xdr:rowOff>
                  </from>
                  <to>
                    <xdr:col>1</xdr:col>
                    <xdr:colOff>238125</xdr:colOff>
                    <xdr:row>19</xdr:row>
                    <xdr:rowOff>171450</xdr:rowOff>
                  </to>
                </anchor>
              </controlPr>
            </control>
          </mc:Choice>
        </mc:AlternateContent>
        <mc:AlternateContent xmlns:mc="http://schemas.openxmlformats.org/markup-compatibility/2006">
          <mc:Choice Requires="x14">
            <control shapeId="5132" r:id="rId14" name="Check Box 12">
              <controlPr defaultSize="0" autoFill="0" autoLine="0" autoPict="0">
                <anchor moveWithCells="1">
                  <from>
                    <xdr:col>4</xdr:col>
                    <xdr:colOff>85725</xdr:colOff>
                    <xdr:row>19</xdr:row>
                    <xdr:rowOff>57150</xdr:rowOff>
                  </from>
                  <to>
                    <xdr:col>4</xdr:col>
                    <xdr:colOff>238125</xdr:colOff>
                    <xdr:row>19</xdr:row>
                    <xdr:rowOff>171450</xdr:rowOff>
                  </to>
                </anchor>
              </controlPr>
            </control>
          </mc:Choice>
        </mc:AlternateContent>
        <mc:AlternateContent xmlns:mc="http://schemas.openxmlformats.org/markup-compatibility/2006">
          <mc:Choice Requires="x14">
            <control shapeId="5133" r:id="rId15" name="Check Box 13">
              <controlPr defaultSize="0" autoFill="0" autoLine="0" autoPict="0">
                <anchor moveWithCells="1">
                  <from>
                    <xdr:col>6</xdr:col>
                    <xdr:colOff>161925</xdr:colOff>
                    <xdr:row>19</xdr:row>
                    <xdr:rowOff>38100</xdr:rowOff>
                  </from>
                  <to>
                    <xdr:col>6</xdr:col>
                    <xdr:colOff>314325</xdr:colOff>
                    <xdr:row>19</xdr:row>
                    <xdr:rowOff>152400</xdr:rowOff>
                  </to>
                </anchor>
              </controlPr>
            </control>
          </mc:Choice>
        </mc:AlternateContent>
        <mc:AlternateContent xmlns:mc="http://schemas.openxmlformats.org/markup-compatibility/2006">
          <mc:Choice Requires="x14">
            <control shapeId="5134" r:id="rId16" name="Check Box 14">
              <controlPr defaultSize="0" autoFill="0" autoLine="0" autoPict="0">
                <anchor moveWithCells="1">
                  <from>
                    <xdr:col>9</xdr:col>
                    <xdr:colOff>104775</xdr:colOff>
                    <xdr:row>19</xdr:row>
                    <xdr:rowOff>57150</xdr:rowOff>
                  </from>
                  <to>
                    <xdr:col>9</xdr:col>
                    <xdr:colOff>257175</xdr:colOff>
                    <xdr:row>19</xdr:row>
                    <xdr:rowOff>171450</xdr:rowOff>
                  </to>
                </anchor>
              </controlPr>
            </control>
          </mc:Choice>
        </mc:AlternateContent>
        <mc:AlternateContent xmlns:mc="http://schemas.openxmlformats.org/markup-compatibility/2006">
          <mc:Choice Requires="x14">
            <control shapeId="5135" r:id="rId17" name="Check Box 15">
              <controlPr defaultSize="0" autoFill="0" autoLine="0" autoPict="0">
                <anchor moveWithCells="1">
                  <from>
                    <xdr:col>1</xdr:col>
                    <xdr:colOff>85725</xdr:colOff>
                    <xdr:row>20</xdr:row>
                    <xdr:rowOff>28575</xdr:rowOff>
                  </from>
                  <to>
                    <xdr:col>1</xdr:col>
                    <xdr:colOff>238125</xdr:colOff>
                    <xdr:row>20</xdr:row>
                    <xdr:rowOff>142875</xdr:rowOff>
                  </to>
                </anchor>
              </controlPr>
            </control>
          </mc:Choice>
        </mc:AlternateContent>
        <mc:AlternateContent xmlns:mc="http://schemas.openxmlformats.org/markup-compatibility/2006">
          <mc:Choice Requires="x14">
            <control shapeId="5136" r:id="rId18" name="Check Box 16">
              <controlPr defaultSize="0" autoFill="0" autoLine="0" autoPict="0">
                <anchor moveWithCells="1">
                  <from>
                    <xdr:col>4</xdr:col>
                    <xdr:colOff>85725</xdr:colOff>
                    <xdr:row>20</xdr:row>
                    <xdr:rowOff>47625</xdr:rowOff>
                  </from>
                  <to>
                    <xdr:col>4</xdr:col>
                    <xdr:colOff>238125</xdr:colOff>
                    <xdr:row>20</xdr:row>
                    <xdr:rowOff>161925</xdr:rowOff>
                  </to>
                </anchor>
              </controlPr>
            </control>
          </mc:Choice>
        </mc:AlternateContent>
        <mc:AlternateContent xmlns:mc="http://schemas.openxmlformats.org/markup-compatibility/2006">
          <mc:Choice Requires="x14">
            <control shapeId="5137" r:id="rId19" name="Check Box 17">
              <controlPr defaultSize="0" autoFill="0" autoLine="0" autoPict="0">
                <anchor moveWithCells="1">
                  <from>
                    <xdr:col>9</xdr:col>
                    <xdr:colOff>104775</xdr:colOff>
                    <xdr:row>20</xdr:row>
                    <xdr:rowOff>57150</xdr:rowOff>
                  </from>
                  <to>
                    <xdr:col>9</xdr:col>
                    <xdr:colOff>257175</xdr:colOff>
                    <xdr:row>20</xdr:row>
                    <xdr:rowOff>171450</xdr:rowOff>
                  </to>
                </anchor>
              </controlPr>
            </control>
          </mc:Choice>
        </mc:AlternateContent>
        <mc:AlternateContent xmlns:mc="http://schemas.openxmlformats.org/markup-compatibility/2006">
          <mc:Choice Requires="x14">
            <control shapeId="5138" r:id="rId20" name="Check Box 18">
              <controlPr defaultSize="0" autoFill="0" autoLine="0" autoPict="0">
                <anchor moveWithCells="1">
                  <from>
                    <xdr:col>1</xdr:col>
                    <xdr:colOff>85725</xdr:colOff>
                    <xdr:row>21</xdr:row>
                    <xdr:rowOff>38100</xdr:rowOff>
                  </from>
                  <to>
                    <xdr:col>1</xdr:col>
                    <xdr:colOff>238125</xdr:colOff>
                    <xdr:row>21</xdr:row>
                    <xdr:rowOff>152400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7"/>
  <sheetViews>
    <sheetView zoomScale="70" zoomScaleNormal="70" workbookViewId="0">
      <selection activeCell="G12" sqref="G12"/>
    </sheetView>
  </sheetViews>
  <sheetFormatPr defaultColWidth="9" defaultRowHeight="13.5" x14ac:dyDescent="0.15"/>
  <cols>
    <col min="1" max="1" width="29" style="8" customWidth="1"/>
    <col min="2" max="2" width="13.5" style="7" customWidth="1"/>
    <col min="3" max="3" width="18" style="7" customWidth="1"/>
    <col min="4" max="4" width="14.875" style="7" customWidth="1"/>
    <col min="5" max="5" width="16.625" style="8" customWidth="1"/>
    <col min="6" max="6" width="10.125" style="8" customWidth="1"/>
    <col min="7" max="7" width="20.875" style="8" customWidth="1"/>
    <col min="8" max="8" width="6.5" style="8" customWidth="1"/>
    <col min="9" max="9" width="10.5" style="8" customWidth="1"/>
    <col min="10" max="10" width="18" style="8" customWidth="1"/>
    <col min="11" max="11" width="14.375" style="8" customWidth="1"/>
    <col min="12" max="12" width="17.625" style="8" customWidth="1"/>
    <col min="13" max="16" width="9" style="8"/>
    <col min="17" max="20" width="13" style="8" customWidth="1"/>
    <col min="21" max="16384" width="9" style="8"/>
  </cols>
  <sheetData>
    <row r="1" spans="1:5" ht="23.25" customHeight="1" x14ac:dyDescent="0.15">
      <c r="A1" s="6" t="s">
        <v>219</v>
      </c>
    </row>
    <row r="2" spans="1:5" ht="23.25" customHeight="1" x14ac:dyDescent="0.15">
      <c r="A2" s="6"/>
    </row>
    <row r="3" spans="1:5" ht="23.25" customHeight="1" x14ac:dyDescent="0.15">
      <c r="A3" s="9" t="s">
        <v>15</v>
      </c>
      <c r="B3" s="9" t="s">
        <v>16</v>
      </c>
      <c r="C3" s="9" t="s">
        <v>17</v>
      </c>
      <c r="D3" s="9" t="s">
        <v>16</v>
      </c>
      <c r="E3" s="9" t="s">
        <v>17</v>
      </c>
    </row>
    <row r="4" spans="1:5" ht="23.25" customHeight="1" x14ac:dyDescent="0.15">
      <c r="A4" s="10" t="s">
        <v>18</v>
      </c>
      <c r="B4" s="11">
        <v>170</v>
      </c>
      <c r="C4" s="11" t="s">
        <v>19</v>
      </c>
      <c r="D4" s="11" t="s">
        <v>20</v>
      </c>
      <c r="E4" s="12"/>
    </row>
    <row r="5" spans="1:5" ht="23.25" customHeight="1" x14ac:dyDescent="0.15">
      <c r="A5" s="10" t="s">
        <v>21</v>
      </c>
      <c r="B5" s="11">
        <v>210</v>
      </c>
      <c r="C5" s="11" t="s">
        <v>22</v>
      </c>
      <c r="D5" s="11">
        <v>510</v>
      </c>
      <c r="E5" s="11" t="s">
        <v>23</v>
      </c>
    </row>
    <row r="6" spans="1:5" ht="23.25" customHeight="1" x14ac:dyDescent="0.15">
      <c r="A6" s="10" t="s">
        <v>20</v>
      </c>
      <c r="B6" s="11">
        <v>520</v>
      </c>
      <c r="C6" s="11" t="s">
        <v>24</v>
      </c>
      <c r="D6" s="11">
        <v>540</v>
      </c>
      <c r="E6" s="11" t="s">
        <v>25</v>
      </c>
    </row>
    <row r="7" spans="1:5" ht="23.25" customHeight="1" x14ac:dyDescent="0.15">
      <c r="A7" s="10" t="s">
        <v>26</v>
      </c>
      <c r="B7" s="11">
        <v>150</v>
      </c>
      <c r="C7" s="11" t="s">
        <v>27</v>
      </c>
      <c r="D7" s="11">
        <v>580</v>
      </c>
      <c r="E7" s="11" t="s">
        <v>28</v>
      </c>
    </row>
    <row r="8" spans="1:5" ht="23.25" customHeight="1" x14ac:dyDescent="0.15">
      <c r="A8" s="10" t="s">
        <v>29</v>
      </c>
      <c r="B8" s="11">
        <v>160</v>
      </c>
      <c r="C8" s="11" t="s">
        <v>30</v>
      </c>
      <c r="D8" s="11">
        <v>250</v>
      </c>
      <c r="E8" s="11" t="s">
        <v>31</v>
      </c>
    </row>
    <row r="9" spans="1:5" ht="23.25" customHeight="1" x14ac:dyDescent="0.15">
      <c r="A9" s="10" t="s">
        <v>32</v>
      </c>
      <c r="B9" s="11">
        <v>120</v>
      </c>
      <c r="C9" s="11" t="s">
        <v>33</v>
      </c>
      <c r="D9" s="11">
        <v>260</v>
      </c>
      <c r="E9" s="11" t="s">
        <v>34</v>
      </c>
    </row>
    <row r="10" spans="1:5" ht="23.25" customHeight="1" x14ac:dyDescent="0.15">
      <c r="A10" s="10" t="s">
        <v>35</v>
      </c>
      <c r="B10" s="11">
        <v>220</v>
      </c>
      <c r="C10" s="11" t="s">
        <v>36</v>
      </c>
      <c r="D10" s="11">
        <v>320</v>
      </c>
      <c r="E10" s="11" t="s">
        <v>37</v>
      </c>
    </row>
    <row r="11" spans="1:5" ht="23.25" customHeight="1" x14ac:dyDescent="0.15">
      <c r="A11" s="10" t="s">
        <v>20</v>
      </c>
      <c r="B11" s="11">
        <v>330</v>
      </c>
      <c r="C11" s="11" t="s">
        <v>38</v>
      </c>
      <c r="D11" s="11">
        <v>560</v>
      </c>
      <c r="E11" s="11" t="s">
        <v>39</v>
      </c>
    </row>
    <row r="12" spans="1:5" ht="23.25" customHeight="1" x14ac:dyDescent="0.15">
      <c r="A12" s="10" t="s">
        <v>40</v>
      </c>
      <c r="B12" s="11">
        <v>300</v>
      </c>
      <c r="C12" s="11" t="s">
        <v>41</v>
      </c>
      <c r="D12" s="11">
        <v>130</v>
      </c>
      <c r="E12" s="11" t="s">
        <v>42</v>
      </c>
    </row>
    <row r="13" spans="1:5" ht="23.25" customHeight="1" x14ac:dyDescent="0.15">
      <c r="A13" s="10" t="s">
        <v>20</v>
      </c>
      <c r="B13" s="11">
        <v>140</v>
      </c>
      <c r="C13" s="11" t="s">
        <v>43</v>
      </c>
      <c r="D13" s="11" t="s">
        <v>20</v>
      </c>
      <c r="E13" s="12"/>
    </row>
    <row r="14" spans="1:5" ht="23.25" customHeight="1" x14ac:dyDescent="0.15">
      <c r="A14" s="10" t="s">
        <v>44</v>
      </c>
      <c r="B14" s="11">
        <v>310</v>
      </c>
      <c r="C14" s="11" t="s">
        <v>45</v>
      </c>
      <c r="D14" s="11">
        <v>200</v>
      </c>
      <c r="E14" s="11" t="s">
        <v>46</v>
      </c>
    </row>
    <row r="15" spans="1:5" ht="23.25" customHeight="1" x14ac:dyDescent="0.15">
      <c r="A15" s="13" t="s">
        <v>20</v>
      </c>
      <c r="B15" s="11">
        <v>190</v>
      </c>
      <c r="C15" s="11" t="s">
        <v>47</v>
      </c>
      <c r="D15" s="11" t="s">
        <v>20</v>
      </c>
      <c r="E15" s="12"/>
    </row>
    <row r="16" spans="1:5" ht="23.25" customHeight="1" x14ac:dyDescent="0.15">
      <c r="A16" s="10" t="s">
        <v>48</v>
      </c>
      <c r="B16" s="11">
        <v>110</v>
      </c>
      <c r="C16" s="11" t="s">
        <v>49</v>
      </c>
      <c r="D16" s="11">
        <v>240</v>
      </c>
      <c r="E16" s="11" t="s">
        <v>50</v>
      </c>
    </row>
    <row r="17" spans="1:5" ht="23.25" customHeight="1" x14ac:dyDescent="0.15">
      <c r="A17" s="13" t="s">
        <v>20</v>
      </c>
      <c r="B17" s="11">
        <v>230</v>
      </c>
      <c r="C17" s="11" t="s">
        <v>51</v>
      </c>
      <c r="D17" s="11">
        <v>550</v>
      </c>
      <c r="E17" s="11" t="s">
        <v>52</v>
      </c>
    </row>
    <row r="18" spans="1:5" ht="23.25" customHeight="1" x14ac:dyDescent="0.15">
      <c r="A18" s="13" t="s">
        <v>20</v>
      </c>
      <c r="B18" s="11">
        <v>490</v>
      </c>
      <c r="C18" s="11" t="s">
        <v>53</v>
      </c>
      <c r="D18" s="11">
        <v>610</v>
      </c>
      <c r="E18" s="11" t="s">
        <v>54</v>
      </c>
    </row>
    <row r="19" spans="1:5" ht="23.25" customHeight="1" x14ac:dyDescent="0.15">
      <c r="A19" s="10" t="s">
        <v>55</v>
      </c>
      <c r="B19" s="11">
        <v>470</v>
      </c>
      <c r="C19" s="11" t="s">
        <v>56</v>
      </c>
      <c r="D19" s="11">
        <v>480</v>
      </c>
      <c r="E19" s="11" t="s">
        <v>57</v>
      </c>
    </row>
    <row r="20" spans="1:5" ht="23.25" customHeight="1" x14ac:dyDescent="0.15">
      <c r="A20" s="13" t="s">
        <v>20</v>
      </c>
      <c r="B20" s="11">
        <v>660</v>
      </c>
      <c r="C20" s="11" t="s">
        <v>58</v>
      </c>
      <c r="D20" s="11" t="s">
        <v>20</v>
      </c>
      <c r="E20" s="12"/>
    </row>
    <row r="21" spans="1:5" ht="23.25" customHeight="1" x14ac:dyDescent="0.15">
      <c r="A21" s="10" t="s">
        <v>59</v>
      </c>
      <c r="B21" s="11">
        <v>70</v>
      </c>
      <c r="C21" s="11" t="s">
        <v>60</v>
      </c>
      <c r="D21" s="11">
        <v>350</v>
      </c>
      <c r="E21" s="11" t="s">
        <v>61</v>
      </c>
    </row>
    <row r="22" spans="1:5" ht="23.25" customHeight="1" x14ac:dyDescent="0.15">
      <c r="A22" s="10" t="s">
        <v>62</v>
      </c>
      <c r="B22" s="11">
        <v>60</v>
      </c>
      <c r="C22" s="11" t="s">
        <v>63</v>
      </c>
      <c r="D22" s="11">
        <v>290</v>
      </c>
      <c r="E22" s="11" t="s">
        <v>64</v>
      </c>
    </row>
    <row r="23" spans="1:5" ht="23.25" customHeight="1" x14ac:dyDescent="0.15">
      <c r="A23" s="13" t="s">
        <v>20</v>
      </c>
      <c r="B23" s="11">
        <v>500</v>
      </c>
      <c r="C23" s="11" t="s">
        <v>65</v>
      </c>
      <c r="D23" s="11" t="s">
        <v>20</v>
      </c>
      <c r="E23" s="12"/>
    </row>
    <row r="24" spans="1:5" ht="23.25" customHeight="1" x14ac:dyDescent="0.15">
      <c r="A24" s="10" t="s">
        <v>66</v>
      </c>
      <c r="B24" s="11">
        <v>50</v>
      </c>
      <c r="C24" s="11" t="s">
        <v>67</v>
      </c>
      <c r="D24" s="11">
        <v>340</v>
      </c>
      <c r="E24" s="11" t="s">
        <v>68</v>
      </c>
    </row>
    <row r="25" spans="1:5" ht="23.25" customHeight="1" x14ac:dyDescent="0.15">
      <c r="A25" s="10" t="s">
        <v>69</v>
      </c>
      <c r="B25" s="11">
        <v>410</v>
      </c>
      <c r="C25" s="11" t="s">
        <v>70</v>
      </c>
      <c r="D25" s="11">
        <v>430</v>
      </c>
      <c r="E25" s="11" t="s">
        <v>71</v>
      </c>
    </row>
    <row r="26" spans="1:5" ht="23.25" customHeight="1" x14ac:dyDescent="0.15">
      <c r="A26" s="10" t="s">
        <v>20</v>
      </c>
      <c r="B26" s="11">
        <v>670</v>
      </c>
      <c r="C26" s="11" t="s">
        <v>72</v>
      </c>
      <c r="D26" s="11">
        <v>420</v>
      </c>
      <c r="E26" s="11" t="s">
        <v>73</v>
      </c>
    </row>
    <row r="27" spans="1:5" ht="23.25" customHeight="1" x14ac:dyDescent="0.15">
      <c r="A27" s="10" t="s">
        <v>74</v>
      </c>
      <c r="B27" s="11">
        <v>40</v>
      </c>
      <c r="C27" s="11" t="s">
        <v>75</v>
      </c>
      <c r="D27" s="11">
        <v>280</v>
      </c>
      <c r="E27" s="11" t="s">
        <v>76</v>
      </c>
    </row>
    <row r="28" spans="1:5" ht="23.25" customHeight="1" x14ac:dyDescent="0.15">
      <c r="A28" s="10" t="s">
        <v>77</v>
      </c>
      <c r="B28" s="11">
        <v>80</v>
      </c>
      <c r="C28" s="11" t="s">
        <v>78</v>
      </c>
      <c r="D28" s="11">
        <v>90</v>
      </c>
      <c r="E28" s="11" t="s">
        <v>79</v>
      </c>
    </row>
    <row r="29" spans="1:5" ht="23.25" customHeight="1" x14ac:dyDescent="0.15">
      <c r="A29" s="10" t="s">
        <v>20</v>
      </c>
      <c r="B29" s="11">
        <v>570</v>
      </c>
      <c r="C29" s="11" t="s">
        <v>80</v>
      </c>
      <c r="D29" s="11" t="s">
        <v>20</v>
      </c>
      <c r="E29" s="12"/>
    </row>
    <row r="30" spans="1:5" ht="23.25" customHeight="1" x14ac:dyDescent="0.15">
      <c r="A30" s="10" t="s">
        <v>81</v>
      </c>
      <c r="B30" s="11">
        <v>400</v>
      </c>
      <c r="C30" s="11" t="s">
        <v>82</v>
      </c>
      <c r="D30" s="11">
        <v>440</v>
      </c>
      <c r="E30" s="11" t="s">
        <v>83</v>
      </c>
    </row>
    <row r="31" spans="1:5" ht="23.25" customHeight="1" x14ac:dyDescent="0.15">
      <c r="A31" s="10" t="s">
        <v>20</v>
      </c>
      <c r="B31" s="11">
        <v>450</v>
      </c>
      <c r="C31" s="11" t="s">
        <v>84</v>
      </c>
      <c r="D31" s="11">
        <v>530</v>
      </c>
      <c r="E31" s="11" t="s">
        <v>85</v>
      </c>
    </row>
    <row r="32" spans="1:5" ht="23.25" customHeight="1" x14ac:dyDescent="0.15">
      <c r="A32" s="10" t="s">
        <v>20</v>
      </c>
      <c r="B32" s="11">
        <v>650</v>
      </c>
      <c r="C32" s="11" t="s">
        <v>86</v>
      </c>
      <c r="D32" s="11">
        <v>690</v>
      </c>
      <c r="E32" s="11" t="s">
        <v>87</v>
      </c>
    </row>
    <row r="33" spans="1:24" ht="23.25" customHeight="1" x14ac:dyDescent="0.15">
      <c r="A33" s="10" t="s">
        <v>88</v>
      </c>
      <c r="B33" s="11">
        <v>10</v>
      </c>
      <c r="C33" s="11" t="s">
        <v>89</v>
      </c>
      <c r="D33" s="11">
        <v>270</v>
      </c>
      <c r="E33" s="11" t="s">
        <v>90</v>
      </c>
    </row>
    <row r="34" spans="1:24" ht="23.25" customHeight="1" x14ac:dyDescent="0.15">
      <c r="A34" s="10" t="s">
        <v>91</v>
      </c>
      <c r="B34" s="11">
        <v>30</v>
      </c>
      <c r="C34" s="11" t="s">
        <v>92</v>
      </c>
      <c r="D34" s="11">
        <v>680</v>
      </c>
      <c r="E34" s="11" t="s">
        <v>93</v>
      </c>
    </row>
    <row r="35" spans="1:24" ht="23.25" customHeight="1" x14ac:dyDescent="0.15">
      <c r="A35" s="10" t="s">
        <v>20</v>
      </c>
      <c r="B35" s="11">
        <v>20</v>
      </c>
      <c r="C35" s="11" t="s">
        <v>94</v>
      </c>
      <c r="D35" s="11" t="s">
        <v>20</v>
      </c>
      <c r="E35" s="12"/>
    </row>
    <row r="36" spans="1:24" ht="23.25" customHeight="1" x14ac:dyDescent="0.15">
      <c r="A36" s="10" t="s">
        <v>95</v>
      </c>
      <c r="B36" s="11">
        <v>100</v>
      </c>
      <c r="C36" s="11" t="s">
        <v>96</v>
      </c>
      <c r="D36" s="11">
        <v>180</v>
      </c>
      <c r="E36" s="11" t="s">
        <v>97</v>
      </c>
    </row>
    <row r="37" spans="1:24" ht="23.25" customHeight="1" x14ac:dyDescent="0.15">
      <c r="A37" s="13" t="s">
        <v>20</v>
      </c>
      <c r="B37" s="11">
        <v>620</v>
      </c>
      <c r="C37" s="11" t="s">
        <v>98</v>
      </c>
      <c r="D37" s="11">
        <v>630</v>
      </c>
      <c r="E37" s="11" t="s">
        <v>99</v>
      </c>
    </row>
    <row r="38" spans="1:24" ht="23.25" customHeight="1" x14ac:dyDescent="0.15">
      <c r="A38" s="10" t="s">
        <v>100</v>
      </c>
      <c r="B38" s="11">
        <v>590</v>
      </c>
      <c r="C38" s="11" t="s">
        <v>101</v>
      </c>
      <c r="D38" s="11" t="s">
        <v>20</v>
      </c>
      <c r="E38" s="12"/>
    </row>
    <row r="39" spans="1:24" ht="23.25" customHeight="1" x14ac:dyDescent="0.15">
      <c r="A39" s="10" t="s">
        <v>102</v>
      </c>
      <c r="B39" s="11">
        <v>460</v>
      </c>
      <c r="C39" s="11" t="s">
        <v>103</v>
      </c>
      <c r="D39" s="11" t="s">
        <v>20</v>
      </c>
      <c r="E39" s="12"/>
    </row>
    <row r="40" spans="1:24" x14ac:dyDescent="0.15">
      <c r="A40" s="10" t="s">
        <v>104</v>
      </c>
      <c r="B40" s="11">
        <v>360</v>
      </c>
      <c r="C40" s="11" t="s">
        <v>105</v>
      </c>
      <c r="D40" s="11">
        <v>390</v>
      </c>
      <c r="E40" s="11" t="s">
        <v>106</v>
      </c>
      <c r="F40" s="14"/>
      <c r="G40" s="14"/>
      <c r="H40" s="14"/>
      <c r="I40" s="14"/>
      <c r="J40" s="14"/>
      <c r="K40" s="14"/>
      <c r="L40" s="14"/>
      <c r="M40" s="14"/>
      <c r="N40" s="14"/>
      <c r="O40" s="14"/>
      <c r="P40" s="14"/>
      <c r="Q40" s="14"/>
      <c r="R40" s="14"/>
      <c r="S40" s="14"/>
      <c r="T40" s="14"/>
      <c r="U40" s="14"/>
      <c r="V40" s="14"/>
      <c r="W40" s="14"/>
      <c r="X40" s="14"/>
    </row>
    <row r="41" spans="1:24" x14ac:dyDescent="0.15">
      <c r="A41" s="10" t="s">
        <v>20</v>
      </c>
      <c r="B41" s="11">
        <v>380</v>
      </c>
      <c r="C41" s="11" t="s">
        <v>107</v>
      </c>
      <c r="D41" s="11">
        <v>370</v>
      </c>
      <c r="E41" s="11" t="s">
        <v>108</v>
      </c>
      <c r="F41" s="14"/>
      <c r="G41" s="14"/>
      <c r="H41" s="14"/>
      <c r="I41" s="14"/>
      <c r="J41" s="14"/>
      <c r="K41" s="14"/>
      <c r="L41" s="14"/>
      <c r="M41" s="14"/>
      <c r="N41" s="14"/>
      <c r="O41" s="14"/>
      <c r="P41" s="14"/>
      <c r="Q41" s="14"/>
      <c r="R41" s="14"/>
      <c r="S41" s="14"/>
      <c r="T41" s="14"/>
      <c r="U41" s="14"/>
      <c r="V41" s="14"/>
      <c r="W41" s="14"/>
      <c r="X41" s="14"/>
    </row>
    <row r="42" spans="1:24" x14ac:dyDescent="0.15">
      <c r="A42" s="10" t="s">
        <v>109</v>
      </c>
      <c r="B42" s="11">
        <v>600</v>
      </c>
      <c r="C42" s="11" t="s">
        <v>110</v>
      </c>
      <c r="D42" s="11">
        <v>640</v>
      </c>
      <c r="E42" s="11" t="s">
        <v>111</v>
      </c>
      <c r="F42" s="14"/>
      <c r="G42" s="14"/>
      <c r="H42" s="14"/>
      <c r="I42" s="14"/>
      <c r="J42" s="14"/>
      <c r="K42" s="14"/>
      <c r="L42" s="14"/>
      <c r="M42" s="14"/>
      <c r="N42" s="14"/>
      <c r="O42" s="14"/>
      <c r="P42" s="14"/>
      <c r="Q42" s="14"/>
      <c r="R42" s="14"/>
      <c r="S42" s="14"/>
      <c r="T42" s="14"/>
      <c r="U42" s="14"/>
      <c r="V42" s="14"/>
      <c r="W42" s="14"/>
      <c r="X42" s="14"/>
    </row>
    <row r="43" spans="1:24" x14ac:dyDescent="0.15">
      <c r="A43" s="15" t="s">
        <v>112</v>
      </c>
      <c r="B43" s="16"/>
      <c r="C43" s="16"/>
      <c r="D43" s="16"/>
      <c r="E43" s="16"/>
      <c r="F43" s="14"/>
      <c r="G43" s="14"/>
      <c r="H43" s="14"/>
      <c r="I43" s="14"/>
      <c r="J43" s="14"/>
      <c r="K43" s="14"/>
      <c r="L43" s="14"/>
      <c r="M43" s="14"/>
      <c r="N43" s="14"/>
      <c r="O43" s="14"/>
      <c r="P43" s="14"/>
      <c r="Q43" s="14"/>
      <c r="R43" s="14"/>
      <c r="S43" s="14"/>
      <c r="T43" s="14"/>
      <c r="U43" s="14"/>
      <c r="V43" s="14"/>
      <c r="W43" s="14"/>
      <c r="X43" s="14"/>
    </row>
    <row r="44" spans="1:24" x14ac:dyDescent="0.15">
      <c r="A44" s="15" t="s">
        <v>113</v>
      </c>
      <c r="B44" s="16"/>
      <c r="C44" s="16"/>
      <c r="D44" s="16"/>
      <c r="E44" s="16"/>
      <c r="F44" s="14"/>
      <c r="G44" s="14"/>
      <c r="H44" s="14"/>
      <c r="I44" s="14"/>
      <c r="J44" s="14"/>
      <c r="K44" s="14"/>
      <c r="L44" s="14"/>
      <c r="M44" s="14"/>
      <c r="N44" s="14"/>
      <c r="O44" s="14"/>
      <c r="P44" s="14"/>
      <c r="Q44" s="14"/>
      <c r="R44" s="14"/>
      <c r="S44" s="14"/>
      <c r="T44" s="14"/>
      <c r="U44" s="14"/>
      <c r="V44" s="14"/>
      <c r="W44" s="14"/>
      <c r="X44" s="14"/>
    </row>
    <row r="45" spans="1:24" x14ac:dyDescent="0.15">
      <c r="A45" s="15" t="s">
        <v>114</v>
      </c>
      <c r="B45" s="16"/>
      <c r="C45" s="16"/>
      <c r="D45" s="16"/>
      <c r="E45" s="16"/>
      <c r="F45" s="14"/>
      <c r="G45" s="14"/>
      <c r="H45" s="14"/>
      <c r="I45" s="14"/>
      <c r="J45" s="14"/>
      <c r="K45" s="14"/>
      <c r="L45" s="14"/>
      <c r="M45" s="14"/>
      <c r="N45" s="14"/>
      <c r="O45" s="14"/>
      <c r="P45" s="14"/>
      <c r="Q45" s="14"/>
      <c r="R45" s="14"/>
      <c r="S45" s="14"/>
      <c r="T45" s="14"/>
      <c r="U45" s="14"/>
      <c r="V45" s="14"/>
      <c r="W45" s="14"/>
      <c r="X45" s="14"/>
    </row>
    <row r="46" spans="1:24" x14ac:dyDescent="0.15">
      <c r="A46" s="17" t="s">
        <v>20</v>
      </c>
      <c r="B46" s="8"/>
      <c r="C46" s="8"/>
      <c r="D46" s="8"/>
      <c r="F46" s="14"/>
      <c r="G46" s="14"/>
      <c r="H46" s="14"/>
      <c r="I46" s="18"/>
      <c r="J46" s="18"/>
      <c r="K46" s="14"/>
      <c r="L46" s="14"/>
      <c r="M46" s="14"/>
      <c r="N46" s="14"/>
      <c r="O46" s="14"/>
      <c r="P46" s="14"/>
      <c r="Q46" s="14"/>
      <c r="R46" s="14"/>
      <c r="S46" s="14"/>
      <c r="T46" s="14"/>
      <c r="U46" s="14"/>
      <c r="V46" s="14"/>
      <c r="W46" s="14"/>
      <c r="X46" s="14"/>
    </row>
    <row r="47" spans="1:24" x14ac:dyDescent="0.15">
      <c r="A47" s="19" t="s">
        <v>20</v>
      </c>
      <c r="B47" s="19" t="s">
        <v>20</v>
      </c>
      <c r="C47" s="8"/>
      <c r="D47" s="8"/>
      <c r="F47" s="14"/>
      <c r="G47" s="14"/>
      <c r="H47" s="14"/>
      <c r="I47" s="14"/>
      <c r="J47" s="14"/>
      <c r="K47" s="14"/>
      <c r="L47" s="14"/>
      <c r="M47" s="14"/>
      <c r="N47" s="14"/>
      <c r="O47" s="14"/>
      <c r="P47" s="14"/>
      <c r="Q47" s="14"/>
      <c r="R47" s="14"/>
      <c r="S47" s="14"/>
      <c r="T47" s="14"/>
      <c r="U47" s="14"/>
      <c r="V47" s="14"/>
      <c r="W47" s="14"/>
      <c r="X47" s="14"/>
    </row>
  </sheetData>
  <phoneticPr fontId="1"/>
  <pageMargins left="0.70866141732283472" right="0.70866141732283472" top="0.74803149606299213" bottom="0.74803149606299213" header="0.31496062992125984" footer="0.31496062992125984"/>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CW調査様式（1）</vt:lpstr>
      <vt:lpstr>CW調査様式 (2)</vt:lpstr>
      <vt:lpstr>（参考）診療科リスト</vt:lpstr>
      <vt:lpstr>'（参考）診療科リスト'!Print_Area</vt:lpstr>
      <vt:lpstr>'CW調査様式 (2)'!Print_Area</vt:lpstr>
      <vt:lpstr>'CW調査様式（1）'!Print_Area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吉田斉</dc:creator>
  <cp:lastModifiedBy>吉田斉</cp:lastModifiedBy>
  <cp:lastPrinted>2019-09-30T04:39:13Z</cp:lastPrinted>
  <dcterms:created xsi:type="dcterms:W3CDTF">2019-09-12T04:19:13Z</dcterms:created>
  <dcterms:modified xsi:type="dcterms:W3CDTF">2019-09-30T04:40:41Z</dcterms:modified>
</cp:coreProperties>
</file>